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311\Desktop\RADA Sierpień\RPW sierpień 2015\"/>
    </mc:Choice>
  </mc:AlternateContent>
  <bookViews>
    <workbookView xWindow="0" yWindow="60" windowWidth="15195" windowHeight="9210"/>
  </bookViews>
  <sheets>
    <sheet name="Arkusz1" sheetId="2" r:id="rId1"/>
  </sheets>
  <definedNames>
    <definedName name="_xlnm.Print_Area" localSheetId="0">Arkusz1!$A$1:$H$100</definedName>
  </definedNames>
  <calcPr calcId="152511"/>
</workbook>
</file>

<file path=xl/calcChain.xml><?xml version="1.0" encoding="utf-8"?>
<calcChain xmlns="http://schemas.openxmlformats.org/spreadsheetml/2006/main">
  <c r="G96" i="2" l="1"/>
  <c r="G94" i="2"/>
  <c r="G93" i="2" s="1"/>
  <c r="G92" i="2" s="1"/>
  <c r="F94" i="2"/>
  <c r="H95" i="2"/>
  <c r="H94" i="2"/>
  <c r="H91" i="2"/>
  <c r="H89" i="2"/>
  <c r="F96" i="2"/>
  <c r="F93" i="2" s="1"/>
  <c r="G90" i="2"/>
  <c r="G89" i="2" s="1"/>
  <c r="F90" i="2"/>
  <c r="F89" i="2" s="1"/>
  <c r="G87" i="2"/>
  <c r="G86" i="2" s="1"/>
  <c r="G85" i="2" s="1"/>
  <c r="F87" i="2"/>
  <c r="F86" i="2" s="1"/>
  <c r="G80" i="2"/>
  <c r="G79" i="2" s="1"/>
  <c r="F80" i="2"/>
  <c r="F79" i="2" s="1"/>
  <c r="G83" i="2"/>
  <c r="G82" i="2" s="1"/>
  <c r="F83" i="2"/>
  <c r="F82" i="2" s="1"/>
  <c r="H88" i="2"/>
  <c r="H84" i="2"/>
  <c r="G75" i="2"/>
  <c r="G74" i="2" s="1"/>
  <c r="F75" i="2"/>
  <c r="F74" i="2" s="1"/>
  <c r="H81" i="2"/>
  <c r="H77" i="2"/>
  <c r="H76" i="2"/>
  <c r="G72" i="2"/>
  <c r="G71" i="2" s="1"/>
  <c r="F72" i="2"/>
  <c r="F71" i="2" s="1"/>
  <c r="G69" i="2"/>
  <c r="G68" i="2" s="1"/>
  <c r="F69" i="2"/>
  <c r="F68" i="2" s="1"/>
  <c r="G62" i="2"/>
  <c r="G61" i="2" s="1"/>
  <c r="F62" i="2"/>
  <c r="H63" i="2"/>
  <c r="H70" i="2"/>
  <c r="G58" i="2"/>
  <c r="G57" i="2" s="1"/>
  <c r="G56" i="2" s="1"/>
  <c r="F58" i="2"/>
  <c r="H59" i="2"/>
  <c r="G38" i="2"/>
  <c r="G37" i="2" s="1"/>
  <c r="F38" i="2"/>
  <c r="G40" i="2"/>
  <c r="F40" i="2"/>
  <c r="G43" i="2"/>
  <c r="G42" i="2" s="1"/>
  <c r="F43" i="2"/>
  <c r="F42" i="2" s="1"/>
  <c r="G46" i="2"/>
  <c r="G45" i="2" s="1"/>
  <c r="F46" i="2"/>
  <c r="F45" i="2" s="1"/>
  <c r="G49" i="2"/>
  <c r="F49" i="2"/>
  <c r="H73" i="2"/>
  <c r="H55" i="2"/>
  <c r="H53" i="2"/>
  <c r="H52" i="2"/>
  <c r="H51" i="2"/>
  <c r="H50" i="2"/>
  <c r="G54" i="2"/>
  <c r="F54" i="2"/>
  <c r="H47" i="2"/>
  <c r="H75" i="2"/>
  <c r="H44" i="2"/>
  <c r="H41" i="2"/>
  <c r="H39" i="2"/>
  <c r="H31" i="2"/>
  <c r="H28" i="2"/>
  <c r="G27" i="2"/>
  <c r="G26" i="2" s="1"/>
  <c r="F27" i="2"/>
  <c r="F26" i="2" s="1"/>
  <c r="G30" i="2"/>
  <c r="G29" i="2" s="1"/>
  <c r="F30" i="2"/>
  <c r="G23" i="2"/>
  <c r="G22" i="2" s="1"/>
  <c r="G21" i="2" s="1"/>
  <c r="F23" i="2"/>
  <c r="F22" i="2" s="1"/>
  <c r="H20" i="2"/>
  <c r="H24" i="2"/>
  <c r="G19" i="2"/>
  <c r="G18" i="2" s="1"/>
  <c r="F19" i="2"/>
  <c r="F18" i="2" s="1"/>
  <c r="G7" i="2"/>
  <c r="F7" i="2"/>
  <c r="G9" i="2"/>
  <c r="F9" i="2"/>
  <c r="F92" i="2" l="1"/>
  <c r="H92" i="2" s="1"/>
  <c r="H93" i="2"/>
  <c r="H87" i="2"/>
  <c r="H90" i="2"/>
  <c r="H96" i="2"/>
  <c r="F85" i="2"/>
  <c r="H85" i="2" s="1"/>
  <c r="H86" i="2"/>
  <c r="H27" i="2"/>
  <c r="G60" i="2"/>
  <c r="H80" i="2"/>
  <c r="H74" i="2"/>
  <c r="F78" i="2"/>
  <c r="H79" i="2"/>
  <c r="G78" i="2"/>
  <c r="H58" i="2"/>
  <c r="H83" i="2"/>
  <c r="H82" i="2"/>
  <c r="H49" i="2"/>
  <c r="F57" i="2"/>
  <c r="F56" i="2" s="1"/>
  <c r="H56" i="2" s="1"/>
  <c r="H40" i="2"/>
  <c r="H62" i="2"/>
  <c r="H72" i="2"/>
  <c r="H68" i="2"/>
  <c r="H42" i="2"/>
  <c r="F37" i="2"/>
  <c r="H18" i="2"/>
  <c r="F48" i="2"/>
  <c r="F61" i="2"/>
  <c r="H69" i="2"/>
  <c r="H71" i="2"/>
  <c r="H57" i="2"/>
  <c r="H30" i="2"/>
  <c r="H38" i="2"/>
  <c r="H45" i="2"/>
  <c r="H19" i="2"/>
  <c r="F29" i="2"/>
  <c r="H29" i="2" s="1"/>
  <c r="H54" i="2"/>
  <c r="G25" i="2"/>
  <c r="H22" i="2"/>
  <c r="F21" i="2"/>
  <c r="H21" i="2" s="1"/>
  <c r="H26" i="2"/>
  <c r="H23" i="2"/>
  <c r="H43" i="2"/>
  <c r="H46" i="2"/>
  <c r="G48" i="2"/>
  <c r="H78" i="2" l="1"/>
  <c r="H61" i="2"/>
  <c r="F60" i="2"/>
  <c r="H60" i="2" s="1"/>
  <c r="H48" i="2"/>
  <c r="F36" i="2"/>
  <c r="H37" i="2"/>
  <c r="F25" i="2"/>
  <c r="H25" i="2" s="1"/>
  <c r="G36" i="2"/>
  <c r="G16" i="2"/>
  <c r="G6" i="2" s="1"/>
  <c r="G5" i="2" s="1"/>
  <c r="F16" i="2"/>
  <c r="H17" i="2"/>
  <c r="H12" i="2"/>
  <c r="H13" i="2"/>
  <c r="H14" i="2"/>
  <c r="H15" i="2"/>
  <c r="H8" i="2"/>
  <c r="H10" i="2"/>
  <c r="G98" i="2" l="1"/>
  <c r="H36" i="2"/>
  <c r="H16" i="2"/>
  <c r="F6" i="2"/>
  <c r="F5" i="2" s="1"/>
  <c r="F98" i="2" s="1"/>
  <c r="H7" i="2"/>
  <c r="H9" i="2"/>
  <c r="H97" i="2"/>
  <c r="H11" i="2" l="1"/>
  <c r="H5" i="2" l="1"/>
  <c r="H6" i="2"/>
  <c r="H98" i="2" l="1"/>
</calcChain>
</file>

<file path=xl/sharedStrings.xml><?xml version="1.0" encoding="utf-8"?>
<sst xmlns="http://schemas.openxmlformats.org/spreadsheetml/2006/main" count="136" uniqueCount="99">
  <si>
    <t>Dział</t>
  </si>
  <si>
    <t>Rozdział</t>
  </si>
  <si>
    <t>Zwiększenie</t>
  </si>
  <si>
    <t>Tytuł wydatków</t>
  </si>
  <si>
    <t>Zmniejszenie</t>
  </si>
  <si>
    <t>600</t>
  </si>
  <si>
    <t>Transport i łączność</t>
  </si>
  <si>
    <t>60014</t>
  </si>
  <si>
    <t>Drogi publiczne powiatowe</t>
  </si>
  <si>
    <t>Wydatki bieżące, w tym:</t>
  </si>
  <si>
    <t>Pomoc społeczna</t>
  </si>
  <si>
    <t>Plan przed zmianą</t>
  </si>
  <si>
    <t>Plan po zmianie</t>
  </si>
  <si>
    <t xml:space="preserve">             Wydatki budżetu powiatu w 2015 roku - zmiany </t>
  </si>
  <si>
    <t>Placówki opiekuńczo-wychowawcze</t>
  </si>
  <si>
    <t>Wydatki majątkowe, w tym:</t>
  </si>
  <si>
    <t>RAZEM</t>
  </si>
  <si>
    <t>Kultura i ochrona dziedzictwa narodowego</t>
  </si>
  <si>
    <t>750</t>
  </si>
  <si>
    <t>Pozostała działalność</t>
  </si>
  <si>
    <t>Dotacje majątkowe, w tym:</t>
  </si>
  <si>
    <t>Dotacja celowa dla gminy Wołomin na realizację zadania dotyczącego utrzymania dróg publicznych w zakresie konserwacji zieleni oraz chodników w pasie dróg powiatowych w granicach administracyjnych gminy wołomin wraz z udzieleniem dofinansowania</t>
  </si>
  <si>
    <t>Pozostałe wydatki statutowe - zakup materiałów i wyposażenia</t>
  </si>
  <si>
    <t>Projekt i budowa chodnika w msc. Jaźwie (1000 mb) gm. Tłuszcz</t>
  </si>
  <si>
    <t>Przebudowa drogi Sieraków-Słupno, gm. Radzymin</t>
  </si>
  <si>
    <t>Przebudowa ciągu ul. Wojska Polskiego, Rychlińskiego, Szpitalnej, Kochanowskiego i Drewnickiej w Ząbkach</t>
  </si>
  <si>
    <t>60095</t>
  </si>
  <si>
    <t>Zakupy inwestycyjne dla Starostwa Powiatowego - sprzęt komputerowy, samochód służbowy</t>
  </si>
  <si>
    <t>757</t>
  </si>
  <si>
    <t>Obsługa długu publicznego</t>
  </si>
  <si>
    <t>75702</t>
  </si>
  <si>
    <t>Obsługa papierów wartościowych, kredytów i  pożyczek jednostek samorządu terytorialnego</t>
  </si>
  <si>
    <t>Pozostałe wydatki statutowe - zakup usług holowania i przechowywanie pojazdów usuniętych z dróg publicznych</t>
  </si>
  <si>
    <t>75020</t>
  </si>
  <si>
    <t>Starostwa powiatowe</t>
  </si>
  <si>
    <t>75704</t>
  </si>
  <si>
    <t xml:space="preserve"> Odsetki z tytułu zaciągniętych kredytów</t>
  </si>
  <si>
    <t>Wydatki na spłatę poręczeń i gwarancji</t>
  </si>
  <si>
    <t>801</t>
  </si>
  <si>
    <t>Oświata i wychowanie</t>
  </si>
  <si>
    <t>80102</t>
  </si>
  <si>
    <t>Dotacja podmiotowa na finansowanie działalności Niepublicznej Szkoły Podstawowej Specjalnej w Zielonce</t>
  </si>
  <si>
    <t>Dotacje bieżące, w tym:</t>
  </si>
  <si>
    <t xml:space="preserve">Pozostałe wydatki statutowe - zakup materiałów i wyposażenia dla ZSS w Wołominie na wyposażenie gabinetów lekarskich </t>
  </si>
  <si>
    <t>80111</t>
  </si>
  <si>
    <t>Gimnazja specjalne</t>
  </si>
  <si>
    <t>80120</t>
  </si>
  <si>
    <t>Licea ogólnokształcące</t>
  </si>
  <si>
    <t>80130</t>
  </si>
  <si>
    <t xml:space="preserve"> Szkoły zawodowe</t>
  </si>
  <si>
    <t xml:space="preserve">Pozostałe wydatki statutowe - zakup materiałów i wyposażenia dla ZS w Wołominie na wyposażenie gabinetów lekarskich </t>
  </si>
  <si>
    <t xml:space="preserve">Pozostałe wydatki statutowe - zakup materiałów i wyposażenia dla ZSE w Wołominie na wyposażenie gabinetów lekarskich </t>
  </si>
  <si>
    <t>Pozostałe wydatki statutowe - remonty szkoły powiatowe</t>
  </si>
  <si>
    <t xml:space="preserve">Pozostałe wydatki statutowe - zakup materiałów i wyposażenia dla ZSTZ w Radzyminie na wyposażenie gabinetów lekarskich </t>
  </si>
  <si>
    <t>851</t>
  </si>
  <si>
    <t>Ochrona zdrowia</t>
  </si>
  <si>
    <t>85111</t>
  </si>
  <si>
    <t>Szkoły podstawowe specjalne</t>
  </si>
  <si>
    <t>Szpitale ogólne</t>
  </si>
  <si>
    <t>Dotacja dla SZPZOZ na dofinansowanie zakupu sprzętu specjalistycznego, modernizację oddziałów szpitalnych i rozbudowę obiektu</t>
  </si>
  <si>
    <t>852</t>
  </si>
  <si>
    <t>85201</t>
  </si>
  <si>
    <t>Pozostałe wydatki statutowe - remont dachu Domu Dziecka w Równem</t>
  </si>
  <si>
    <t>85202</t>
  </si>
  <si>
    <t>Domy pomocy społeczne</t>
  </si>
  <si>
    <t>85220</t>
  </si>
  <si>
    <t>Jednostki specjalistycznego poradnictwa, mieszkania chronione i ośrodki interwencji kryzysowej</t>
  </si>
  <si>
    <t>Pozostałe wydatki statutowe - remonty mieszkania chronione</t>
  </si>
  <si>
    <t>85295</t>
  </si>
  <si>
    <t xml:space="preserve">Pomoc finansowa w ramach programu polityki prorodzinnej w Powiecie Wołomińskim TAKrodzina.pl na realizację zadań Gminy Ząbki  w zakresie polityki prorodzinnej </t>
  </si>
  <si>
    <t xml:space="preserve">Pomoc finansowa w formie dotacji celowej na przekazanie zadań w ramach programu  TAKrodzina.pl </t>
  </si>
  <si>
    <t>853</t>
  </si>
  <si>
    <t>Pozostałe zadania w zakresie polityk spłecznej</t>
  </si>
  <si>
    <t>85333</t>
  </si>
  <si>
    <t>Rehabilitacja zawodowa i społeczna osób niepełnosprawnych</t>
  </si>
  <si>
    <t>Dotacja na finansowanie działalności WTZ Empatia w Drewnicy</t>
  </si>
  <si>
    <t>85311</t>
  </si>
  <si>
    <t>Powiatowe urzędy pracy</t>
  </si>
  <si>
    <t>Instalacja klimatyzacji w siedzibie PUP w Wołominie i Tłuszczu</t>
  </si>
  <si>
    <t>854</t>
  </si>
  <si>
    <t>Edukacyjna opieka wychowawcza</t>
  </si>
  <si>
    <t>85421</t>
  </si>
  <si>
    <t>Młodzieżowe ośrodki socjoterapii</t>
  </si>
  <si>
    <t>Dotacja podmiotowa na finansowanie działalności MOS Zielonka</t>
  </si>
  <si>
    <t>85495</t>
  </si>
  <si>
    <t>Pozostałe wydatki statutowe - odpis na zakładowy fundusz świadczeń socjalnych nauczycieli</t>
  </si>
  <si>
    <t>Rozliczenia z tytułu poręczeń i gwarancji udzielonych przez Skarb Państwa  lub jednostkę samorządu terytorialnego</t>
  </si>
  <si>
    <t>Modernizacja boiska do koszykówki i bieżni z tworzywa sztucznego ZS w Tłuszczu</t>
  </si>
  <si>
    <t>Wykonanie projektu windy w DPS Radzyminie</t>
  </si>
  <si>
    <t>5</t>
  </si>
  <si>
    <t>6</t>
  </si>
  <si>
    <t>Sporządzanie dokumentacji projektowej przebudowy drogi 4321W na odcinku Kuligów-Czarnów</t>
  </si>
  <si>
    <t xml:space="preserve">Administracja publiczna </t>
  </si>
  <si>
    <t>Dotacja podmiotowa na finansowanie działalności Niepublicznego Gimnazjum Specjalnego w Zielonce</t>
  </si>
  <si>
    <t>Dotacja podmiotowa na finansowanie działalności Niepublicznego LO dla Dorosłych  w Zielonce</t>
  </si>
  <si>
    <t>Pozostałe wydatki statutowe - związane z funkcjonowaniem Zespołu Pałacowo-Parkowego w Chrzęsnem</t>
  </si>
  <si>
    <t>Projekt budowy chodnika w msc. Ostrowik (1000mb) gm Poświętne</t>
  </si>
  <si>
    <t>Przebudowa skrzyżowania drogi powiatowej ul. Lipińska z drogą gminną ul. Mickiewicza w Wołominie</t>
  </si>
  <si>
    <t>Dotacja celowa dla gminy Tłuszcz na finansowane zadania "Konserwacja  zieleni i utrzymanie czystości w Zespole Pałacowo-Parkowym w Chrzęsnem"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</si>
</sst>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4"/>
      <name val="Arial CE"/>
      <charset val="238"/>
    </font>
    <font>
      <b/>
      <sz val="14"/>
      <name val="Arial"/>
      <family val="2"/>
      <charset val="238"/>
    </font>
    <font>
      <b/>
      <sz val="20"/>
      <color theme="1"/>
      <name val="Arial CE"/>
      <charset val="238"/>
    </font>
    <font>
      <b/>
      <sz val="22"/>
      <color indexed="8"/>
      <name val="Arial CE"/>
      <charset val="238"/>
    </font>
    <font>
      <b/>
      <sz val="20"/>
      <name val="Arial CE"/>
      <charset val="238"/>
    </font>
    <font>
      <sz val="20"/>
      <color theme="1"/>
      <name val="Arial CE"/>
      <charset val="238"/>
    </font>
    <font>
      <b/>
      <i/>
      <sz val="20"/>
      <color theme="1"/>
      <name val="Arial CE"/>
      <charset val="238"/>
    </font>
    <font>
      <b/>
      <i/>
      <sz val="20"/>
      <name val="Arial"/>
      <family val="2"/>
      <charset val="238"/>
    </font>
    <font>
      <i/>
      <sz val="20"/>
      <name val="Arial CE"/>
      <charset val="238"/>
    </font>
    <font>
      <b/>
      <i/>
      <sz val="20"/>
      <name val="Arial CE"/>
      <charset val="238"/>
    </font>
    <font>
      <sz val="20"/>
      <name val="Arial CE"/>
      <charset val="238"/>
    </font>
    <font>
      <sz val="20"/>
      <name val="Arial"/>
      <family val="2"/>
      <charset val="238"/>
    </font>
    <font>
      <sz val="20"/>
      <color theme="1"/>
      <name val="Arial"/>
      <family val="2"/>
      <charset val="238"/>
    </font>
    <font>
      <b/>
      <i/>
      <sz val="20"/>
      <color theme="1"/>
      <name val="Arial"/>
      <family val="2"/>
      <charset val="238"/>
    </font>
    <font>
      <b/>
      <sz val="20"/>
      <name val="Arial"/>
      <family val="2"/>
      <charset val="238"/>
    </font>
    <font>
      <i/>
      <sz val="20"/>
      <color theme="1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83">
    <xf numFmtId="0" fontId="0" fillId="0" borderId="0" xfId="0"/>
    <xf numFmtId="0" fontId="19" fillId="0" borderId="0" xfId="0" applyFont="1" applyBorder="1" applyAlignment="1">
      <alignment horizontal="center"/>
    </xf>
    <xf numFmtId="3" fontId="19" fillId="0" borderId="0" xfId="0" applyNumberFormat="1" applyFont="1" applyBorder="1"/>
    <xf numFmtId="0" fontId="19" fillId="0" borderId="18" xfId="0" applyFont="1" applyBorder="1" applyAlignment="1">
      <alignment horizontal="center"/>
    </xf>
    <xf numFmtId="3" fontId="19" fillId="0" borderId="18" xfId="0" applyNumberFormat="1" applyFont="1" applyBorder="1"/>
    <xf numFmtId="3" fontId="20" fillId="25" borderId="18" xfId="0" applyNumberFormat="1" applyFont="1" applyFill="1" applyBorder="1" applyAlignment="1"/>
    <xf numFmtId="3" fontId="20" fillId="25" borderId="0" xfId="0" applyNumberFormat="1" applyFont="1" applyFill="1" applyBorder="1" applyAlignment="1"/>
    <xf numFmtId="49" fontId="25" fillId="25" borderId="10" xfId="0" applyNumberFormat="1" applyFont="1" applyFill="1" applyBorder="1" applyAlignment="1">
      <alignment horizontal="center" vertical="center" wrapText="1"/>
    </xf>
    <xf numFmtId="4" fontId="25" fillId="25" borderId="10" xfId="0" applyNumberFormat="1" applyFont="1" applyFill="1" applyBorder="1" applyAlignment="1">
      <alignment horizontal="center" vertical="center" wrapText="1"/>
    </xf>
    <xf numFmtId="49" fontId="25" fillId="25" borderId="13" xfId="0" applyNumberFormat="1" applyFont="1" applyFill="1" applyBorder="1" applyAlignment="1">
      <alignment horizontal="center" vertical="center" wrapText="1"/>
    </xf>
    <xf numFmtId="49" fontId="25" fillId="25" borderId="12" xfId="0" applyNumberFormat="1" applyFont="1" applyFill="1" applyBorder="1" applyAlignment="1">
      <alignment horizontal="center" vertical="center" wrapText="1"/>
    </xf>
    <xf numFmtId="4" fontId="29" fillId="25" borderId="10" xfId="0" applyNumberFormat="1" applyFont="1" applyFill="1" applyBorder="1" applyAlignment="1">
      <alignment horizontal="right" vertical="center" wrapText="1"/>
    </xf>
    <xf numFmtId="4" fontId="24" fillId="25" borderId="10" xfId="0" applyNumberFormat="1" applyFont="1" applyFill="1" applyBorder="1" applyAlignment="1">
      <alignment horizontal="center" wrapText="1"/>
    </xf>
    <xf numFmtId="4" fontId="30" fillId="25" borderId="10" xfId="0" applyNumberFormat="1" applyFont="1" applyFill="1" applyBorder="1"/>
    <xf numFmtId="49" fontId="21" fillId="25" borderId="10" xfId="0" applyNumberFormat="1" applyFont="1" applyFill="1" applyBorder="1" applyAlignment="1">
      <alignment horizontal="center" vertical="center" wrapText="1"/>
    </xf>
    <xf numFmtId="49" fontId="21" fillId="25" borderId="12" xfId="0" applyNumberFormat="1" applyFont="1" applyFill="1" applyBorder="1" applyAlignment="1">
      <alignment horizontal="center" vertical="center" wrapText="1"/>
    </xf>
    <xf numFmtId="4" fontId="24" fillId="25" borderId="10" xfId="0" applyNumberFormat="1" applyFont="1" applyFill="1" applyBorder="1" applyAlignment="1">
      <alignment horizontal="right" wrapText="1"/>
    </xf>
    <xf numFmtId="49" fontId="21" fillId="25" borderId="13" xfId="0" applyNumberFormat="1" applyFont="1" applyFill="1" applyBorder="1" applyAlignment="1">
      <alignment horizontal="center" vertical="center" wrapText="1"/>
    </xf>
    <xf numFmtId="49" fontId="21" fillId="25" borderId="15" xfId="0" applyNumberFormat="1" applyFont="1" applyFill="1" applyBorder="1" applyAlignment="1">
      <alignment horizontal="center" vertical="center" wrapText="1"/>
    </xf>
    <xf numFmtId="49" fontId="21" fillId="25" borderId="0" xfId="0" applyNumberFormat="1" applyFont="1" applyFill="1" applyBorder="1" applyAlignment="1">
      <alignment horizontal="center" vertical="center" wrapText="1"/>
    </xf>
    <xf numFmtId="49" fontId="31" fillId="25" borderId="0" xfId="0" applyNumberFormat="1" applyFont="1" applyFill="1" applyBorder="1" applyAlignment="1">
      <alignment horizontal="left" wrapText="1"/>
    </xf>
    <xf numFmtId="4" fontId="24" fillId="25" borderId="0" xfId="0" applyNumberFormat="1" applyFont="1" applyFill="1" applyBorder="1" applyAlignment="1">
      <alignment horizontal="right" wrapText="1"/>
    </xf>
    <xf numFmtId="4" fontId="30" fillId="25" borderId="0" xfId="0" applyNumberFormat="1" applyFont="1" applyFill="1" applyBorder="1"/>
    <xf numFmtId="0" fontId="25" fillId="25" borderId="10" xfId="0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/>
    </xf>
    <xf numFmtId="4" fontId="24" fillId="25" borderId="10" xfId="0" applyNumberFormat="1" applyFont="1" applyFill="1" applyBorder="1" applyAlignment="1">
      <alignment wrapText="1"/>
    </xf>
    <xf numFmtId="4" fontId="30" fillId="25" borderId="10" xfId="0" applyNumberFormat="1" applyFont="1" applyFill="1" applyBorder="1" applyAlignment="1"/>
    <xf numFmtId="4" fontId="34" fillId="25" borderId="10" xfId="0" applyNumberFormat="1" applyFont="1" applyFill="1" applyBorder="1" applyAlignment="1">
      <alignment wrapText="1"/>
    </xf>
    <xf numFmtId="4" fontId="26" fillId="25" borderId="10" xfId="0" applyNumberFormat="1" applyFont="1" applyFill="1" applyBorder="1" applyAlignment="1">
      <alignment horizontal="center" vertical="center"/>
    </xf>
    <xf numFmtId="4" fontId="28" fillId="25" borderId="10" xfId="0" applyNumberFormat="1" applyFont="1" applyFill="1" applyBorder="1" applyAlignment="1">
      <alignment horizontal="center" vertical="center" wrapText="1"/>
    </xf>
    <xf numFmtId="4" fontId="21" fillId="25" borderId="10" xfId="0" applyNumberFormat="1" applyFont="1" applyFill="1" applyBorder="1" applyAlignment="1">
      <alignment horizontal="center" vertical="center" wrapText="1"/>
    </xf>
    <xf numFmtId="4" fontId="33" fillId="25" borderId="10" xfId="0" applyNumberFormat="1" applyFont="1" applyFill="1" applyBorder="1" applyAlignment="1">
      <alignment horizontal="center" vertical="center"/>
    </xf>
    <xf numFmtId="4" fontId="23" fillId="25" borderId="10" xfId="0" applyNumberFormat="1" applyFont="1" applyFill="1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/>
    </xf>
    <xf numFmtId="4" fontId="25" fillId="25" borderId="15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49" fontId="31" fillId="25" borderId="11" xfId="0" applyNumberFormat="1" applyFont="1" applyFill="1" applyBorder="1" applyAlignment="1">
      <alignment horizontal="left" wrapText="1"/>
    </xf>
    <xf numFmtId="49" fontId="31" fillId="25" borderId="13" xfId="0" applyNumberFormat="1" applyFont="1" applyFill="1" applyBorder="1" applyAlignment="1">
      <alignment horizontal="left" wrapText="1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49" fontId="25" fillId="25" borderId="16" xfId="0" applyNumberFormat="1" applyFont="1" applyFill="1" applyBorder="1" applyAlignment="1">
      <alignment horizontal="left" wrapText="1"/>
    </xf>
    <xf numFmtId="0" fontId="25" fillId="25" borderId="18" xfId="0" applyFont="1" applyFill="1" applyBorder="1" applyAlignment="1">
      <alignment horizontal="left" wrapText="1"/>
    </xf>
    <xf numFmtId="49" fontId="24" fillId="25" borderId="11" xfId="0" applyNumberFormat="1" applyFont="1" applyFill="1" applyBorder="1" applyAlignment="1">
      <alignment horizontal="left" wrapText="1"/>
    </xf>
    <xf numFmtId="49" fontId="24" fillId="25" borderId="13" xfId="0" applyNumberFormat="1" applyFont="1" applyFill="1" applyBorder="1" applyAlignment="1">
      <alignment horizontal="left" wrapText="1"/>
    </xf>
    <xf numFmtId="49" fontId="25" fillId="25" borderId="11" xfId="0" applyNumberFormat="1" applyFont="1" applyFill="1" applyBorder="1" applyAlignment="1">
      <alignment horizontal="center" vertical="center" wrapText="1"/>
    </xf>
    <xf numFmtId="0" fontId="34" fillId="25" borderId="12" xfId="0" applyFont="1" applyFill="1" applyBorder="1" applyAlignment="1">
      <alignment horizontal="center" vertical="center" wrapText="1"/>
    </xf>
    <xf numFmtId="49" fontId="21" fillId="25" borderId="18" xfId="0" applyNumberFormat="1" applyFont="1" applyFill="1" applyBorder="1" applyAlignment="1">
      <alignment horizontal="center" vertical="center" wrapText="1"/>
    </xf>
    <xf numFmtId="49" fontId="25" fillId="25" borderId="11" xfId="0" applyNumberFormat="1" applyFont="1" applyFill="1" applyBorder="1" applyAlignment="1">
      <alignment horizontal="left" wrapText="1"/>
    </xf>
    <xf numFmtId="49" fontId="25" fillId="25" borderId="13" xfId="0" applyNumberFormat="1" applyFont="1" applyFill="1" applyBorder="1" applyAlignment="1">
      <alignment horizontal="left" wrapText="1"/>
    </xf>
    <xf numFmtId="49" fontId="21" fillId="25" borderId="11" xfId="0" applyNumberFormat="1" applyFont="1" applyFill="1" applyBorder="1" applyAlignment="1">
      <alignment horizontal="center" vertical="center" wrapText="1"/>
    </xf>
    <xf numFmtId="49" fontId="21" fillId="25" borderId="12" xfId="0" applyNumberFormat="1" applyFont="1" applyFill="1" applyBorder="1" applyAlignment="1">
      <alignment horizontal="center" vertical="center" wrapText="1"/>
    </xf>
    <xf numFmtId="49" fontId="25" fillId="25" borderId="12" xfId="0" applyNumberFormat="1" applyFont="1" applyFill="1" applyBorder="1" applyAlignment="1">
      <alignment horizontal="center" vertical="center" wrapText="1"/>
    </xf>
    <xf numFmtId="49" fontId="25" fillId="25" borderId="11" xfId="0" applyNumberFormat="1" applyFont="1" applyFill="1" applyBorder="1" applyAlignment="1">
      <alignment horizontal="left" vertical="center" wrapText="1"/>
    </xf>
    <xf numFmtId="0" fontId="34" fillId="25" borderId="12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21" fillId="25" borderId="11" xfId="0" applyFont="1" applyFill="1" applyBorder="1" applyAlignment="1">
      <alignment horizontal="center" vertical="center"/>
    </xf>
    <xf numFmtId="0" fontId="21" fillId="25" borderId="13" xfId="0" applyFont="1" applyFill="1" applyBorder="1" applyAlignment="1">
      <alignment horizontal="center" vertical="center"/>
    </xf>
    <xf numFmtId="0" fontId="25" fillId="25" borderId="11" xfId="0" applyFont="1" applyFill="1" applyBorder="1" applyAlignment="1">
      <alignment horizontal="center" vertical="center"/>
    </xf>
    <xf numFmtId="0" fontId="25" fillId="25" borderId="13" xfId="0" applyFont="1" applyFill="1" applyBorder="1" applyAlignment="1">
      <alignment horizontal="center" vertical="center"/>
    </xf>
    <xf numFmtId="0" fontId="25" fillId="25" borderId="12" xfId="0" applyFont="1" applyFill="1" applyBorder="1" applyAlignment="1">
      <alignment horizontal="center" vertical="center" wrapText="1"/>
    </xf>
    <xf numFmtId="49" fontId="25" fillId="25" borderId="16" xfId="0" applyNumberFormat="1" applyFont="1" applyFill="1" applyBorder="1" applyAlignment="1">
      <alignment horizontal="center" vertical="center" wrapText="1"/>
    </xf>
    <xf numFmtId="0" fontId="25" fillId="25" borderId="18" xfId="0" applyFont="1" applyFill="1" applyBorder="1" applyAlignment="1">
      <alignment horizontal="center" vertical="center" wrapText="1"/>
    </xf>
    <xf numFmtId="49" fontId="24" fillId="25" borderId="11" xfId="0" applyNumberFormat="1" applyFont="1" applyFill="1" applyBorder="1" applyAlignment="1">
      <alignment horizontal="left" vertical="center" wrapText="1"/>
    </xf>
    <xf numFmtId="49" fontId="24" fillId="25" borderId="13" xfId="0" applyNumberFormat="1" applyFont="1" applyFill="1" applyBorder="1" applyAlignment="1">
      <alignment horizontal="left" vertical="center" wrapText="1"/>
    </xf>
    <xf numFmtId="0" fontId="23" fillId="26" borderId="14" xfId="0" applyFont="1" applyFill="1" applyBorder="1" applyAlignment="1">
      <alignment horizontal="center" vertical="center" wrapText="1"/>
    </xf>
    <xf numFmtId="0" fontId="23" fillId="26" borderId="15" xfId="0" applyFont="1" applyFill="1" applyBorder="1" applyAlignment="1">
      <alignment horizontal="center" vertical="center" wrapText="1"/>
    </xf>
    <xf numFmtId="0" fontId="27" fillId="25" borderId="12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7" xfId="0" applyFont="1" applyFill="1" applyBorder="1" applyAlignment="1">
      <alignment horizontal="center" vertical="center"/>
    </xf>
    <xf numFmtId="0" fontId="21" fillId="24" borderId="19" xfId="0" applyFont="1" applyFill="1" applyBorder="1" applyAlignment="1">
      <alignment horizontal="center" vertical="center"/>
    </xf>
    <xf numFmtId="49" fontId="32" fillId="25" borderId="11" xfId="0" applyNumberFormat="1" applyFont="1" applyFill="1" applyBorder="1" applyAlignment="1">
      <alignment horizontal="left" wrapText="1"/>
    </xf>
    <xf numFmtId="49" fontId="32" fillId="25" borderId="13" xfId="0" applyNumberFormat="1" applyFont="1" applyFill="1" applyBorder="1" applyAlignment="1">
      <alignment horizontal="left" wrapText="1"/>
    </xf>
    <xf numFmtId="49" fontId="31" fillId="25" borderId="11" xfId="0" applyNumberFormat="1" applyFont="1" applyFill="1" applyBorder="1" applyAlignment="1">
      <alignment horizontal="left" vertical="center" wrapText="1"/>
    </xf>
    <xf numFmtId="49" fontId="31" fillId="25" borderId="13" xfId="0" applyNumberFormat="1" applyFont="1" applyFill="1" applyBorder="1" applyAlignment="1">
      <alignment horizontal="left" vertical="center" wrapText="1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3"/>
  <sheetViews>
    <sheetView tabSelected="1" view="pageBreakPreview" topLeftCell="A88" zoomScale="50" zoomScaleNormal="50" zoomScaleSheetLayoutView="50" workbookViewId="0">
      <selection activeCell="C95" sqref="C95:D95"/>
    </sheetView>
  </sheetViews>
  <sheetFormatPr defaultRowHeight="12.75"/>
  <cols>
    <col min="1" max="1" width="13.28515625" customWidth="1"/>
    <col min="2" max="2" width="17.140625" customWidth="1"/>
    <col min="4" max="4" width="191.85546875" customWidth="1"/>
    <col min="5" max="5" width="43.85546875" customWidth="1"/>
    <col min="6" max="6" width="29.42578125" customWidth="1"/>
    <col min="7" max="7" width="30.28515625" customWidth="1"/>
    <col min="8" max="8" width="34.85546875" customWidth="1"/>
  </cols>
  <sheetData>
    <row r="2" spans="1:8" ht="27.75">
      <c r="B2" s="56" t="s">
        <v>13</v>
      </c>
      <c r="C2" s="56"/>
      <c r="D2" s="56"/>
      <c r="E2" s="56"/>
      <c r="F2" s="56"/>
    </row>
    <row r="3" spans="1:8" ht="29.25" customHeight="1">
      <c r="A3" s="57" t="s">
        <v>0</v>
      </c>
      <c r="B3" s="57" t="s">
        <v>1</v>
      </c>
      <c r="C3" s="75" t="s">
        <v>3</v>
      </c>
      <c r="D3" s="76"/>
      <c r="E3" s="73" t="s">
        <v>11</v>
      </c>
      <c r="F3" s="71" t="s">
        <v>2</v>
      </c>
      <c r="G3" s="71" t="s">
        <v>4</v>
      </c>
      <c r="H3" s="68" t="s">
        <v>12</v>
      </c>
    </row>
    <row r="4" spans="1:8" ht="29.25" customHeight="1">
      <c r="A4" s="57"/>
      <c r="B4" s="57"/>
      <c r="C4" s="77"/>
      <c r="D4" s="78"/>
      <c r="E4" s="74"/>
      <c r="F4" s="72"/>
      <c r="G4" s="72"/>
      <c r="H4" s="69"/>
    </row>
    <row r="5" spans="1:8" ht="57.75" customHeight="1">
      <c r="A5" s="14" t="s">
        <v>5</v>
      </c>
      <c r="B5" s="14"/>
      <c r="C5" s="51" t="s">
        <v>6</v>
      </c>
      <c r="D5" s="52"/>
      <c r="E5" s="30">
        <v>23974778</v>
      </c>
      <c r="F5" s="30">
        <f>SUM(F6+F18)</f>
        <v>241176</v>
      </c>
      <c r="G5" s="30">
        <f>SUM(G6+G18)</f>
        <v>257176</v>
      </c>
      <c r="H5" s="31">
        <f t="shared" ref="H5:H98" si="0">SUM(E5+F5-G5)</f>
        <v>23958778</v>
      </c>
    </row>
    <row r="6" spans="1:8" ht="55.5" customHeight="1">
      <c r="A6" s="7"/>
      <c r="B6" s="9" t="s">
        <v>7</v>
      </c>
      <c r="C6" s="46" t="s">
        <v>8</v>
      </c>
      <c r="D6" s="70"/>
      <c r="E6" s="29">
        <v>23854778</v>
      </c>
      <c r="F6" s="8">
        <f>SUM(F7+F9+F16)</f>
        <v>217176</v>
      </c>
      <c r="G6" s="8">
        <f>SUM(G7+G9+G16)</f>
        <v>257176</v>
      </c>
      <c r="H6" s="28">
        <f t="shared" si="0"/>
        <v>23814778</v>
      </c>
    </row>
    <row r="7" spans="1:8" ht="39.75" customHeight="1">
      <c r="A7" s="7"/>
      <c r="B7" s="10"/>
      <c r="C7" s="42" t="s">
        <v>9</v>
      </c>
      <c r="D7" s="43"/>
      <c r="E7" s="29">
        <v>11785459</v>
      </c>
      <c r="F7" s="8">
        <f>SUM(F8)</f>
        <v>17176</v>
      </c>
      <c r="G7" s="8">
        <f>SUM(G8)</f>
        <v>0</v>
      </c>
      <c r="H7" s="28">
        <f t="shared" si="0"/>
        <v>11802635</v>
      </c>
    </row>
    <row r="8" spans="1:8" ht="39.75" customHeight="1">
      <c r="A8" s="7"/>
      <c r="B8" s="10"/>
      <c r="C8" s="66" t="s">
        <v>22</v>
      </c>
      <c r="D8" s="67"/>
      <c r="E8" s="11">
        <v>9042258</v>
      </c>
      <c r="F8" s="12">
        <v>17176</v>
      </c>
      <c r="G8" s="12">
        <v>0</v>
      </c>
      <c r="H8" s="13">
        <f t="shared" si="0"/>
        <v>9059434</v>
      </c>
    </row>
    <row r="9" spans="1:8" ht="39.75" customHeight="1">
      <c r="A9" s="14"/>
      <c r="B9" s="15"/>
      <c r="C9" s="49" t="s">
        <v>15</v>
      </c>
      <c r="D9" s="50"/>
      <c r="E9" s="8">
        <v>12069319</v>
      </c>
      <c r="F9" s="8">
        <f>SUM(F10:F15)</f>
        <v>200000</v>
      </c>
      <c r="G9" s="8">
        <f>SUM(G10:G15)</f>
        <v>240000</v>
      </c>
      <c r="H9" s="28">
        <f t="shared" si="0"/>
        <v>12029319</v>
      </c>
    </row>
    <row r="10" spans="1:8" ht="39.75" customHeight="1">
      <c r="A10" s="14"/>
      <c r="B10" s="15"/>
      <c r="C10" s="37" t="s">
        <v>96</v>
      </c>
      <c r="D10" s="38"/>
      <c r="E10" s="16">
        <v>70000</v>
      </c>
      <c r="F10" s="16">
        <v>0</v>
      </c>
      <c r="G10" s="16">
        <v>15000</v>
      </c>
      <c r="H10" s="13">
        <f t="shared" si="0"/>
        <v>55000</v>
      </c>
    </row>
    <row r="11" spans="1:8" ht="39.75" customHeight="1">
      <c r="A11" s="14"/>
      <c r="B11" s="15"/>
      <c r="C11" s="37" t="s">
        <v>23</v>
      </c>
      <c r="D11" s="38"/>
      <c r="E11" s="16">
        <v>60000</v>
      </c>
      <c r="F11" s="16">
        <v>0</v>
      </c>
      <c r="G11" s="16">
        <v>35000</v>
      </c>
      <c r="H11" s="13">
        <f t="shared" ref="H11:H24" si="1">SUM(E11+F11-G11)</f>
        <v>25000</v>
      </c>
    </row>
    <row r="12" spans="1:8" ht="39.75" customHeight="1">
      <c r="A12" s="14"/>
      <c r="B12" s="15"/>
      <c r="C12" s="37" t="s">
        <v>24</v>
      </c>
      <c r="D12" s="38"/>
      <c r="E12" s="16">
        <v>700000</v>
      </c>
      <c r="F12" s="16">
        <v>0</v>
      </c>
      <c r="G12" s="16">
        <v>150000</v>
      </c>
      <c r="H12" s="13">
        <f t="shared" si="1"/>
        <v>550000</v>
      </c>
    </row>
    <row r="13" spans="1:8" ht="39.75" customHeight="1">
      <c r="A13" s="14"/>
      <c r="B13" s="15"/>
      <c r="C13" s="37" t="s">
        <v>25</v>
      </c>
      <c r="D13" s="38"/>
      <c r="E13" s="16">
        <v>2140000</v>
      </c>
      <c r="F13" s="16">
        <v>0</v>
      </c>
      <c r="G13" s="16">
        <v>40000</v>
      </c>
      <c r="H13" s="13">
        <f t="shared" si="1"/>
        <v>2100000</v>
      </c>
    </row>
    <row r="14" spans="1:8" ht="39.75" customHeight="1">
      <c r="A14" s="14"/>
      <c r="B14" s="15"/>
      <c r="C14" s="37" t="s">
        <v>97</v>
      </c>
      <c r="D14" s="38"/>
      <c r="E14" s="16">
        <v>0</v>
      </c>
      <c r="F14" s="16">
        <v>150000</v>
      </c>
      <c r="G14" s="16">
        <v>0</v>
      </c>
      <c r="H14" s="13">
        <f t="shared" si="1"/>
        <v>150000</v>
      </c>
    </row>
    <row r="15" spans="1:8" ht="39.75" customHeight="1">
      <c r="A15" s="14"/>
      <c r="B15" s="15"/>
      <c r="C15" s="37" t="s">
        <v>91</v>
      </c>
      <c r="D15" s="38"/>
      <c r="E15" s="16">
        <v>10000</v>
      </c>
      <c r="F15" s="16">
        <v>50000</v>
      </c>
      <c r="G15" s="16">
        <v>0</v>
      </c>
      <c r="H15" s="13">
        <f t="shared" si="1"/>
        <v>60000</v>
      </c>
    </row>
    <row r="16" spans="1:8" ht="39.75" customHeight="1">
      <c r="A16" s="14"/>
      <c r="B16" s="15"/>
      <c r="C16" s="79" t="s">
        <v>42</v>
      </c>
      <c r="D16" s="80"/>
      <c r="E16" s="8">
        <v>304511</v>
      </c>
      <c r="F16" s="8">
        <f>SUM(F17:F17)</f>
        <v>0</v>
      </c>
      <c r="G16" s="8">
        <f>SUM(G17:G17)</f>
        <v>17176</v>
      </c>
      <c r="H16" s="28">
        <f t="shared" si="1"/>
        <v>287335</v>
      </c>
    </row>
    <row r="17" spans="1:8" ht="85.5" customHeight="1">
      <c r="A17" s="14"/>
      <c r="B17" s="15"/>
      <c r="C17" s="81" t="s">
        <v>21</v>
      </c>
      <c r="D17" s="82"/>
      <c r="E17" s="16">
        <v>17176</v>
      </c>
      <c r="F17" s="16">
        <v>0</v>
      </c>
      <c r="G17" s="16">
        <v>17176</v>
      </c>
      <c r="H17" s="13">
        <f t="shared" si="1"/>
        <v>0</v>
      </c>
    </row>
    <row r="18" spans="1:8" ht="55.5" customHeight="1">
      <c r="A18" s="14"/>
      <c r="B18" s="9" t="s">
        <v>26</v>
      </c>
      <c r="C18" s="46" t="s">
        <v>19</v>
      </c>
      <c r="D18" s="70"/>
      <c r="E18" s="30">
        <v>120000</v>
      </c>
      <c r="F18" s="30">
        <f>SUM(F19)</f>
        <v>24000</v>
      </c>
      <c r="G18" s="30">
        <f>SUM(G19)</f>
        <v>0</v>
      </c>
      <c r="H18" s="31">
        <f t="shared" si="1"/>
        <v>144000</v>
      </c>
    </row>
    <row r="19" spans="1:8" ht="42.75" customHeight="1">
      <c r="A19" s="14"/>
      <c r="B19" s="10"/>
      <c r="C19" s="42" t="s">
        <v>9</v>
      </c>
      <c r="D19" s="43"/>
      <c r="E19" s="30">
        <v>120000</v>
      </c>
      <c r="F19" s="30">
        <f>SUM(F20)</f>
        <v>24000</v>
      </c>
      <c r="G19" s="30">
        <f>SUM(G20)</f>
        <v>0</v>
      </c>
      <c r="H19" s="31">
        <f t="shared" si="1"/>
        <v>144000</v>
      </c>
    </row>
    <row r="20" spans="1:8" ht="42.75" customHeight="1">
      <c r="A20" s="14"/>
      <c r="B20" s="10"/>
      <c r="C20" s="66" t="s">
        <v>32</v>
      </c>
      <c r="D20" s="67"/>
      <c r="E20" s="16">
        <v>120000</v>
      </c>
      <c r="F20" s="16">
        <v>24000</v>
      </c>
      <c r="G20" s="16">
        <v>0</v>
      </c>
      <c r="H20" s="13">
        <f t="shared" si="1"/>
        <v>144000</v>
      </c>
    </row>
    <row r="21" spans="1:8" ht="52.5" customHeight="1">
      <c r="A21" s="14" t="s">
        <v>18</v>
      </c>
      <c r="B21" s="14"/>
      <c r="C21" s="51" t="s">
        <v>92</v>
      </c>
      <c r="D21" s="52"/>
      <c r="E21" s="30">
        <v>19516509</v>
      </c>
      <c r="F21" s="30">
        <f t="shared" ref="F21:G23" si="2">SUM(F22)</f>
        <v>35000</v>
      </c>
      <c r="G21" s="30">
        <f t="shared" si="2"/>
        <v>0</v>
      </c>
      <c r="H21" s="31">
        <f t="shared" si="1"/>
        <v>19551509</v>
      </c>
    </row>
    <row r="22" spans="1:8" ht="52.5" customHeight="1">
      <c r="A22" s="7"/>
      <c r="B22" s="9" t="s">
        <v>33</v>
      </c>
      <c r="C22" s="46" t="s">
        <v>34</v>
      </c>
      <c r="D22" s="70"/>
      <c r="E22" s="29">
        <v>18139844</v>
      </c>
      <c r="F22" s="8">
        <f t="shared" si="2"/>
        <v>35000</v>
      </c>
      <c r="G22" s="8">
        <f t="shared" si="2"/>
        <v>0</v>
      </c>
      <c r="H22" s="28">
        <f t="shared" si="1"/>
        <v>18174844</v>
      </c>
    </row>
    <row r="23" spans="1:8" ht="42.75" customHeight="1">
      <c r="A23" s="14"/>
      <c r="B23" s="15"/>
      <c r="C23" s="49" t="s">
        <v>15</v>
      </c>
      <c r="D23" s="50"/>
      <c r="E23" s="8">
        <v>130000</v>
      </c>
      <c r="F23" s="8">
        <f t="shared" si="2"/>
        <v>35000</v>
      </c>
      <c r="G23" s="8">
        <f t="shared" si="2"/>
        <v>0</v>
      </c>
      <c r="H23" s="28">
        <f t="shared" si="1"/>
        <v>165000</v>
      </c>
    </row>
    <row r="24" spans="1:8" ht="42.75" customHeight="1">
      <c r="A24" s="14"/>
      <c r="B24" s="15"/>
      <c r="C24" s="37" t="s">
        <v>27</v>
      </c>
      <c r="D24" s="38"/>
      <c r="E24" s="16">
        <v>130000</v>
      </c>
      <c r="F24" s="16">
        <v>35000</v>
      </c>
      <c r="G24" s="16">
        <v>0</v>
      </c>
      <c r="H24" s="13">
        <f t="shared" si="1"/>
        <v>165000</v>
      </c>
    </row>
    <row r="25" spans="1:8" ht="58.5" customHeight="1">
      <c r="A25" s="14" t="s">
        <v>28</v>
      </c>
      <c r="B25" s="14"/>
      <c r="C25" s="51" t="s">
        <v>29</v>
      </c>
      <c r="D25" s="52"/>
      <c r="E25" s="30">
        <v>2712488</v>
      </c>
      <c r="F25" s="30">
        <f>SUM(F26+F29)</f>
        <v>0</v>
      </c>
      <c r="G25" s="30">
        <f>SUM(G26+G29)</f>
        <v>535000</v>
      </c>
      <c r="H25" s="31">
        <f t="shared" ref="H25:H88" si="3">SUM(E25+F25-G25)</f>
        <v>2177488</v>
      </c>
    </row>
    <row r="26" spans="1:8" ht="55.5" customHeight="1">
      <c r="A26" s="7"/>
      <c r="B26" s="9" t="s">
        <v>30</v>
      </c>
      <c r="C26" s="46" t="s">
        <v>31</v>
      </c>
      <c r="D26" s="47"/>
      <c r="E26" s="8">
        <v>1637311</v>
      </c>
      <c r="F26" s="8">
        <f>SUM(F27)</f>
        <v>0</v>
      </c>
      <c r="G26" s="8">
        <f>SUM(G27)</f>
        <v>250000</v>
      </c>
      <c r="H26" s="31">
        <f t="shared" si="3"/>
        <v>1387311</v>
      </c>
    </row>
    <row r="27" spans="1:8" ht="42.75" customHeight="1">
      <c r="A27" s="14"/>
      <c r="B27" s="17"/>
      <c r="C27" s="42" t="s">
        <v>9</v>
      </c>
      <c r="D27" s="43"/>
      <c r="E27" s="30">
        <v>1637311</v>
      </c>
      <c r="F27" s="8">
        <f>SUM(F28)</f>
        <v>0</v>
      </c>
      <c r="G27" s="8">
        <f>SUM(G28)</f>
        <v>250000</v>
      </c>
      <c r="H27" s="31">
        <f t="shared" si="3"/>
        <v>1387311</v>
      </c>
    </row>
    <row r="28" spans="1:8" ht="42.75" customHeight="1">
      <c r="A28" s="14"/>
      <c r="B28" s="15"/>
      <c r="C28" s="37" t="s">
        <v>36</v>
      </c>
      <c r="D28" s="38"/>
      <c r="E28" s="16">
        <v>1637311</v>
      </c>
      <c r="F28" s="16">
        <v>0</v>
      </c>
      <c r="G28" s="16">
        <v>250000</v>
      </c>
      <c r="H28" s="13">
        <f t="shared" si="3"/>
        <v>1387311</v>
      </c>
    </row>
    <row r="29" spans="1:8" ht="52.5" customHeight="1">
      <c r="A29" s="18"/>
      <c r="B29" s="9" t="s">
        <v>35</v>
      </c>
      <c r="C29" s="46" t="s">
        <v>86</v>
      </c>
      <c r="D29" s="47"/>
      <c r="E29" s="34">
        <v>1075177</v>
      </c>
      <c r="F29" s="34">
        <f>SUM(F30)</f>
        <v>0</v>
      </c>
      <c r="G29" s="34">
        <f>SUM(G30)</f>
        <v>285000</v>
      </c>
      <c r="H29" s="28">
        <f t="shared" si="3"/>
        <v>790177</v>
      </c>
    </row>
    <row r="30" spans="1:8" ht="42.75" customHeight="1">
      <c r="A30" s="14"/>
      <c r="B30" s="17"/>
      <c r="C30" s="42" t="s">
        <v>9</v>
      </c>
      <c r="D30" s="43"/>
      <c r="E30" s="8">
        <v>1075177</v>
      </c>
      <c r="F30" s="8">
        <f>SUM(F31)</f>
        <v>0</v>
      </c>
      <c r="G30" s="8">
        <f>SUM(G31)</f>
        <v>285000</v>
      </c>
      <c r="H30" s="28">
        <f t="shared" si="3"/>
        <v>790177</v>
      </c>
    </row>
    <row r="31" spans="1:8" ht="42.75" customHeight="1">
      <c r="A31" s="14"/>
      <c r="B31" s="15"/>
      <c r="C31" s="37" t="s">
        <v>37</v>
      </c>
      <c r="D31" s="38"/>
      <c r="E31" s="16">
        <v>1075177</v>
      </c>
      <c r="F31" s="16">
        <v>0</v>
      </c>
      <c r="G31" s="16">
        <v>285000</v>
      </c>
      <c r="H31" s="13">
        <f t="shared" si="3"/>
        <v>790177</v>
      </c>
    </row>
    <row r="32" spans="1:8" ht="45" customHeight="1">
      <c r="A32" s="48" t="s">
        <v>89</v>
      </c>
      <c r="B32" s="48"/>
      <c r="C32" s="48"/>
      <c r="D32" s="48"/>
      <c r="E32" s="48"/>
      <c r="F32" s="48"/>
      <c r="G32" s="48"/>
      <c r="H32" s="48"/>
    </row>
    <row r="33" spans="1:8" ht="42.75" customHeight="1">
      <c r="A33" s="19"/>
      <c r="B33" s="19"/>
      <c r="C33" s="20"/>
      <c r="D33" s="20"/>
      <c r="E33" s="21"/>
      <c r="F33" s="21"/>
      <c r="G33" s="21"/>
      <c r="H33" s="22"/>
    </row>
    <row r="34" spans="1:8" ht="29.25" customHeight="1">
      <c r="A34" s="57" t="s">
        <v>0</v>
      </c>
      <c r="B34" s="57" t="s">
        <v>1</v>
      </c>
      <c r="C34" s="75" t="s">
        <v>3</v>
      </c>
      <c r="D34" s="76"/>
      <c r="E34" s="73" t="s">
        <v>11</v>
      </c>
      <c r="F34" s="71" t="s">
        <v>2</v>
      </c>
      <c r="G34" s="71" t="s">
        <v>4</v>
      </c>
      <c r="H34" s="68" t="s">
        <v>12</v>
      </c>
    </row>
    <row r="35" spans="1:8" ht="32.25" customHeight="1">
      <c r="A35" s="57"/>
      <c r="B35" s="57"/>
      <c r="C35" s="77"/>
      <c r="D35" s="78"/>
      <c r="E35" s="74"/>
      <c r="F35" s="72"/>
      <c r="G35" s="72"/>
      <c r="H35" s="69"/>
    </row>
    <row r="36" spans="1:8" ht="52.5" customHeight="1">
      <c r="A36" s="14" t="s">
        <v>38</v>
      </c>
      <c r="B36" s="14"/>
      <c r="C36" s="51" t="s">
        <v>39</v>
      </c>
      <c r="D36" s="52"/>
      <c r="E36" s="30">
        <v>41261732</v>
      </c>
      <c r="F36" s="30">
        <f>SUM(F37+F42+F45+F48)</f>
        <v>386481</v>
      </c>
      <c r="G36" s="30">
        <f>SUM(G37+G42+G45+G48)</f>
        <v>12000</v>
      </c>
      <c r="H36" s="31">
        <f t="shared" si="3"/>
        <v>41636213</v>
      </c>
    </row>
    <row r="37" spans="1:8" ht="50.25" customHeight="1">
      <c r="A37" s="7"/>
      <c r="B37" s="9" t="s">
        <v>40</v>
      </c>
      <c r="C37" s="46" t="s">
        <v>57</v>
      </c>
      <c r="D37" s="63"/>
      <c r="E37" s="8">
        <v>5566732</v>
      </c>
      <c r="F37" s="8">
        <f>SUM(F38+F40)</f>
        <v>42800</v>
      </c>
      <c r="G37" s="8">
        <f>SUM(G38)</f>
        <v>0</v>
      </c>
      <c r="H37" s="28">
        <f t="shared" si="3"/>
        <v>5609532</v>
      </c>
    </row>
    <row r="38" spans="1:8" ht="39.75" customHeight="1">
      <c r="A38" s="7"/>
      <c r="B38" s="9"/>
      <c r="C38" s="64" t="s">
        <v>42</v>
      </c>
      <c r="D38" s="65"/>
      <c r="E38" s="8">
        <v>345090</v>
      </c>
      <c r="F38" s="8">
        <f>SUM(F39)</f>
        <v>37800</v>
      </c>
      <c r="G38" s="8">
        <f>SUM(G39)</f>
        <v>0</v>
      </c>
      <c r="H38" s="28">
        <f t="shared" si="3"/>
        <v>382890</v>
      </c>
    </row>
    <row r="39" spans="1:8" ht="39.75" customHeight="1">
      <c r="A39" s="14"/>
      <c r="B39" s="15"/>
      <c r="C39" s="37" t="s">
        <v>41</v>
      </c>
      <c r="D39" s="38"/>
      <c r="E39" s="16">
        <v>345090</v>
      </c>
      <c r="F39" s="16">
        <v>37800</v>
      </c>
      <c r="G39" s="16">
        <v>0</v>
      </c>
      <c r="H39" s="13">
        <f t="shared" si="3"/>
        <v>382890</v>
      </c>
    </row>
    <row r="40" spans="1:8" ht="39.75" customHeight="1">
      <c r="A40" s="14"/>
      <c r="B40" s="15"/>
      <c r="C40" s="42" t="s">
        <v>9</v>
      </c>
      <c r="D40" s="43"/>
      <c r="E40" s="8">
        <v>5320932</v>
      </c>
      <c r="F40" s="8">
        <f>SUM(F41)</f>
        <v>5000</v>
      </c>
      <c r="G40" s="8">
        <f>SUM(G41)</f>
        <v>0</v>
      </c>
      <c r="H40" s="28">
        <f t="shared" si="3"/>
        <v>5325932</v>
      </c>
    </row>
    <row r="41" spans="1:8" ht="54.75" customHeight="1">
      <c r="A41" s="14"/>
      <c r="B41" s="15"/>
      <c r="C41" s="66" t="s">
        <v>43</v>
      </c>
      <c r="D41" s="67"/>
      <c r="E41" s="16">
        <v>16540</v>
      </c>
      <c r="F41" s="16">
        <v>5000</v>
      </c>
      <c r="G41" s="16">
        <v>0</v>
      </c>
      <c r="H41" s="13">
        <f t="shared" si="3"/>
        <v>21540</v>
      </c>
    </row>
    <row r="42" spans="1:8" ht="54.75" customHeight="1">
      <c r="A42" s="14"/>
      <c r="B42" s="9" t="s">
        <v>44</v>
      </c>
      <c r="C42" s="46" t="s">
        <v>45</v>
      </c>
      <c r="D42" s="47"/>
      <c r="E42" s="8">
        <v>4385936</v>
      </c>
      <c r="F42" s="8">
        <f>SUM(F43)</f>
        <v>131646</v>
      </c>
      <c r="G42" s="8">
        <f>SUM(G43)</f>
        <v>0</v>
      </c>
      <c r="H42" s="28">
        <f t="shared" si="3"/>
        <v>4517582</v>
      </c>
    </row>
    <row r="43" spans="1:8" ht="39.75" customHeight="1">
      <c r="A43" s="14"/>
      <c r="B43" s="15"/>
      <c r="C43" s="42" t="s">
        <v>42</v>
      </c>
      <c r="D43" s="43"/>
      <c r="E43" s="8">
        <v>2240889</v>
      </c>
      <c r="F43" s="8">
        <f>SUM(F44)</f>
        <v>131646</v>
      </c>
      <c r="G43" s="8">
        <f>SUM(G44)</f>
        <v>0</v>
      </c>
      <c r="H43" s="28">
        <f t="shared" si="3"/>
        <v>2372535</v>
      </c>
    </row>
    <row r="44" spans="1:8" ht="39.75" customHeight="1">
      <c r="A44" s="14"/>
      <c r="B44" s="15"/>
      <c r="C44" s="37" t="s">
        <v>93</v>
      </c>
      <c r="D44" s="38"/>
      <c r="E44" s="16">
        <v>2224764</v>
      </c>
      <c r="F44" s="16">
        <v>131646</v>
      </c>
      <c r="G44" s="16">
        <v>0</v>
      </c>
      <c r="H44" s="13">
        <f t="shared" si="3"/>
        <v>2356410</v>
      </c>
    </row>
    <row r="45" spans="1:8" ht="55.5" customHeight="1">
      <c r="A45" s="14"/>
      <c r="B45" s="9" t="s">
        <v>46</v>
      </c>
      <c r="C45" s="46" t="s">
        <v>47</v>
      </c>
      <c r="D45" s="47"/>
      <c r="E45" s="8">
        <v>9514789</v>
      </c>
      <c r="F45" s="8">
        <f>SUM(F46)</f>
        <v>97035</v>
      </c>
      <c r="G45" s="30">
        <f>SUM(G46)</f>
        <v>0</v>
      </c>
      <c r="H45" s="28">
        <f t="shared" si="3"/>
        <v>9611824</v>
      </c>
    </row>
    <row r="46" spans="1:8" ht="39.75" customHeight="1">
      <c r="A46" s="14"/>
      <c r="B46" s="15"/>
      <c r="C46" s="42" t="s">
        <v>42</v>
      </c>
      <c r="D46" s="43"/>
      <c r="E46" s="8">
        <v>3095094</v>
      </c>
      <c r="F46" s="8">
        <f>SUM(F47)</f>
        <v>97035</v>
      </c>
      <c r="G46" s="30">
        <f>SUM(G47)</f>
        <v>0</v>
      </c>
      <c r="H46" s="28">
        <f t="shared" si="3"/>
        <v>3192129</v>
      </c>
    </row>
    <row r="47" spans="1:8" ht="39.75" customHeight="1">
      <c r="A47" s="14"/>
      <c r="B47" s="15"/>
      <c r="C47" s="37" t="s">
        <v>94</v>
      </c>
      <c r="D47" s="38"/>
      <c r="E47" s="16">
        <v>1198870</v>
      </c>
      <c r="F47" s="16">
        <v>97035</v>
      </c>
      <c r="G47" s="16">
        <v>0</v>
      </c>
      <c r="H47" s="13">
        <f t="shared" si="3"/>
        <v>1295905</v>
      </c>
    </row>
    <row r="48" spans="1:8" ht="52.5" customHeight="1">
      <c r="A48" s="14"/>
      <c r="B48" s="9" t="s">
        <v>48</v>
      </c>
      <c r="C48" s="46" t="s">
        <v>49</v>
      </c>
      <c r="D48" s="47"/>
      <c r="E48" s="8">
        <v>18311529</v>
      </c>
      <c r="F48" s="8">
        <f>SUM(F49+F54)</f>
        <v>115000</v>
      </c>
      <c r="G48" s="8">
        <f>SUM(G49+G54)</f>
        <v>12000</v>
      </c>
      <c r="H48" s="28">
        <f t="shared" si="3"/>
        <v>18414529</v>
      </c>
    </row>
    <row r="49" spans="1:8" ht="39.75" customHeight="1">
      <c r="A49" s="14"/>
      <c r="B49" s="15"/>
      <c r="C49" s="42" t="s">
        <v>9</v>
      </c>
      <c r="D49" s="43"/>
      <c r="E49" s="8">
        <v>17002929</v>
      </c>
      <c r="F49" s="8">
        <f>SUM(F50:F53)</f>
        <v>115000</v>
      </c>
      <c r="G49" s="8">
        <f>SUM(G50:G53)</f>
        <v>0</v>
      </c>
      <c r="H49" s="28">
        <f t="shared" si="3"/>
        <v>17117929</v>
      </c>
    </row>
    <row r="50" spans="1:8" ht="64.5" customHeight="1">
      <c r="A50" s="14"/>
      <c r="B50" s="15"/>
      <c r="C50" s="66" t="s">
        <v>50</v>
      </c>
      <c r="D50" s="67"/>
      <c r="E50" s="16">
        <v>42230</v>
      </c>
      <c r="F50" s="16">
        <v>5000</v>
      </c>
      <c r="G50" s="16">
        <v>0</v>
      </c>
      <c r="H50" s="13">
        <f t="shared" si="3"/>
        <v>47230</v>
      </c>
    </row>
    <row r="51" spans="1:8" ht="52.5" customHeight="1">
      <c r="A51" s="14"/>
      <c r="B51" s="15"/>
      <c r="C51" s="66" t="s">
        <v>51</v>
      </c>
      <c r="D51" s="67"/>
      <c r="E51" s="16">
        <v>62190</v>
      </c>
      <c r="F51" s="16">
        <v>5000</v>
      </c>
      <c r="G51" s="16">
        <v>0</v>
      </c>
      <c r="H51" s="13">
        <f t="shared" si="3"/>
        <v>67190</v>
      </c>
    </row>
    <row r="52" spans="1:8" ht="51.75" customHeight="1">
      <c r="A52" s="14"/>
      <c r="B52" s="15"/>
      <c r="C52" s="66" t="s">
        <v>53</v>
      </c>
      <c r="D52" s="67"/>
      <c r="E52" s="16">
        <v>52674</v>
      </c>
      <c r="F52" s="16">
        <v>5000</v>
      </c>
      <c r="G52" s="16">
        <v>0</v>
      </c>
      <c r="H52" s="13">
        <f t="shared" si="3"/>
        <v>57674</v>
      </c>
    </row>
    <row r="53" spans="1:8" ht="39.75" customHeight="1">
      <c r="A53" s="14"/>
      <c r="B53" s="15"/>
      <c r="C53" s="66" t="s">
        <v>52</v>
      </c>
      <c r="D53" s="67"/>
      <c r="E53" s="16">
        <v>542000</v>
      </c>
      <c r="F53" s="16">
        <v>100000</v>
      </c>
      <c r="G53" s="16">
        <v>0</v>
      </c>
      <c r="H53" s="13">
        <f t="shared" si="3"/>
        <v>642000</v>
      </c>
    </row>
    <row r="54" spans="1:8" ht="39.75" customHeight="1">
      <c r="A54" s="14"/>
      <c r="B54" s="15"/>
      <c r="C54" s="49" t="s">
        <v>15</v>
      </c>
      <c r="D54" s="50"/>
      <c r="E54" s="8">
        <v>1308600</v>
      </c>
      <c r="F54" s="8">
        <f>SUM(F55)</f>
        <v>0</v>
      </c>
      <c r="G54" s="8">
        <f>SUM(G55)</f>
        <v>12000</v>
      </c>
      <c r="H54" s="28">
        <f t="shared" si="3"/>
        <v>1296600</v>
      </c>
    </row>
    <row r="55" spans="1:8" ht="39.75" customHeight="1">
      <c r="A55" s="14"/>
      <c r="B55" s="15"/>
      <c r="C55" s="37" t="s">
        <v>87</v>
      </c>
      <c r="D55" s="38"/>
      <c r="E55" s="16">
        <v>65000</v>
      </c>
      <c r="F55" s="16">
        <v>0</v>
      </c>
      <c r="G55" s="16">
        <v>12000</v>
      </c>
      <c r="H55" s="13">
        <f t="shared" si="3"/>
        <v>53000</v>
      </c>
    </row>
    <row r="56" spans="1:8" ht="57" customHeight="1">
      <c r="A56" s="14" t="s">
        <v>54</v>
      </c>
      <c r="B56" s="14"/>
      <c r="C56" s="51" t="s">
        <v>55</v>
      </c>
      <c r="D56" s="52"/>
      <c r="E56" s="30">
        <v>11225001</v>
      </c>
      <c r="F56" s="30">
        <f t="shared" ref="F56:G58" si="4">SUM(F57)</f>
        <v>500000</v>
      </c>
      <c r="G56" s="30">
        <f t="shared" si="4"/>
        <v>0</v>
      </c>
      <c r="H56" s="31">
        <f t="shared" si="3"/>
        <v>11725001</v>
      </c>
    </row>
    <row r="57" spans="1:8" ht="54.75" customHeight="1">
      <c r="A57" s="7"/>
      <c r="B57" s="9" t="s">
        <v>56</v>
      </c>
      <c r="C57" s="46" t="s">
        <v>58</v>
      </c>
      <c r="D57" s="47"/>
      <c r="E57" s="8">
        <v>3069601</v>
      </c>
      <c r="F57" s="8">
        <f t="shared" si="4"/>
        <v>500000</v>
      </c>
      <c r="G57" s="8">
        <f t="shared" si="4"/>
        <v>0</v>
      </c>
      <c r="H57" s="28">
        <f t="shared" si="3"/>
        <v>3569601</v>
      </c>
    </row>
    <row r="58" spans="1:8" ht="39.75" customHeight="1">
      <c r="A58" s="14"/>
      <c r="B58" s="9"/>
      <c r="C58" s="49" t="s">
        <v>20</v>
      </c>
      <c r="D58" s="50"/>
      <c r="E58" s="8">
        <v>3000000</v>
      </c>
      <c r="F58" s="8">
        <f t="shared" si="4"/>
        <v>500000</v>
      </c>
      <c r="G58" s="8">
        <f t="shared" si="4"/>
        <v>0</v>
      </c>
      <c r="H58" s="28">
        <f t="shared" si="3"/>
        <v>3500000</v>
      </c>
    </row>
    <row r="59" spans="1:8" ht="57" customHeight="1">
      <c r="A59" s="14"/>
      <c r="B59" s="15"/>
      <c r="C59" s="37" t="s">
        <v>59</v>
      </c>
      <c r="D59" s="38"/>
      <c r="E59" s="16">
        <v>3000000</v>
      </c>
      <c r="F59" s="16">
        <v>500000</v>
      </c>
      <c r="G59" s="16">
        <v>0</v>
      </c>
      <c r="H59" s="13">
        <f t="shared" si="3"/>
        <v>3500000</v>
      </c>
    </row>
    <row r="60" spans="1:8" ht="52.5" customHeight="1">
      <c r="A60" s="14" t="s">
        <v>60</v>
      </c>
      <c r="B60" s="14"/>
      <c r="C60" s="51" t="s">
        <v>10</v>
      </c>
      <c r="D60" s="52"/>
      <c r="E60" s="30">
        <v>19622332</v>
      </c>
      <c r="F60" s="30">
        <f>SUM(F61+F68+F71+F74)</f>
        <v>84000</v>
      </c>
      <c r="G60" s="30">
        <f>SUM(G61+G68+G71+G74)</f>
        <v>35000</v>
      </c>
      <c r="H60" s="31">
        <f t="shared" si="3"/>
        <v>19671332</v>
      </c>
    </row>
    <row r="61" spans="1:8" ht="58.5" customHeight="1">
      <c r="A61" s="7"/>
      <c r="B61" s="9" t="s">
        <v>61</v>
      </c>
      <c r="C61" s="46" t="s">
        <v>14</v>
      </c>
      <c r="D61" s="47"/>
      <c r="E61" s="8">
        <v>3369469</v>
      </c>
      <c r="F61" s="8">
        <f>SUM(F62)</f>
        <v>52000</v>
      </c>
      <c r="G61" s="8">
        <f>SUM(G62)</f>
        <v>0</v>
      </c>
      <c r="H61" s="28">
        <f t="shared" si="3"/>
        <v>3421469</v>
      </c>
    </row>
    <row r="62" spans="1:8" ht="39.75" customHeight="1">
      <c r="A62" s="14"/>
      <c r="B62" s="9"/>
      <c r="C62" s="42" t="s">
        <v>9</v>
      </c>
      <c r="D62" s="43"/>
      <c r="E62" s="8">
        <v>3246969</v>
      </c>
      <c r="F62" s="8">
        <f>SUM(F63)</f>
        <v>52000</v>
      </c>
      <c r="G62" s="8">
        <f>SUM(G63)</f>
        <v>0</v>
      </c>
      <c r="H62" s="28">
        <f t="shared" si="3"/>
        <v>3298969</v>
      </c>
    </row>
    <row r="63" spans="1:8" ht="39.75" customHeight="1">
      <c r="A63" s="14"/>
      <c r="B63" s="15"/>
      <c r="C63" s="37" t="s">
        <v>62</v>
      </c>
      <c r="D63" s="38"/>
      <c r="E63" s="16">
        <v>85000</v>
      </c>
      <c r="F63" s="16">
        <v>52000</v>
      </c>
      <c r="G63" s="16">
        <v>0</v>
      </c>
      <c r="H63" s="13">
        <f t="shared" si="3"/>
        <v>137000</v>
      </c>
    </row>
    <row r="64" spans="1:8" ht="39.75" customHeight="1">
      <c r="A64" s="48" t="s">
        <v>90</v>
      </c>
      <c r="B64" s="48"/>
      <c r="C64" s="48"/>
      <c r="D64" s="48"/>
      <c r="E64" s="48"/>
      <c r="F64" s="48"/>
      <c r="G64" s="48"/>
      <c r="H64" s="48"/>
    </row>
    <row r="65" spans="1:8" ht="39.75" customHeight="1">
      <c r="A65" s="19"/>
      <c r="B65" s="19"/>
      <c r="C65" s="20"/>
      <c r="D65" s="20"/>
      <c r="E65" s="21"/>
      <c r="F65" s="21"/>
      <c r="G65" s="21"/>
      <c r="H65" s="22"/>
    </row>
    <row r="66" spans="1:8" ht="39.75" customHeight="1">
      <c r="A66" s="57" t="s">
        <v>0</v>
      </c>
      <c r="B66" s="57" t="s">
        <v>1</v>
      </c>
      <c r="C66" s="75" t="s">
        <v>3</v>
      </c>
      <c r="D66" s="76"/>
      <c r="E66" s="73" t="s">
        <v>11</v>
      </c>
      <c r="F66" s="71" t="s">
        <v>2</v>
      </c>
      <c r="G66" s="71" t="s">
        <v>4</v>
      </c>
      <c r="H66" s="68" t="s">
        <v>12</v>
      </c>
    </row>
    <row r="67" spans="1:8" ht="39.75" customHeight="1">
      <c r="A67" s="57"/>
      <c r="B67" s="57"/>
      <c r="C67" s="77"/>
      <c r="D67" s="78"/>
      <c r="E67" s="74"/>
      <c r="F67" s="72"/>
      <c r="G67" s="72"/>
      <c r="H67" s="69"/>
    </row>
    <row r="68" spans="1:8" ht="39.75" customHeight="1">
      <c r="A68" s="14"/>
      <c r="B68" s="9" t="s">
        <v>63</v>
      </c>
      <c r="C68" s="46" t="s">
        <v>64</v>
      </c>
      <c r="D68" s="47"/>
      <c r="E68" s="8">
        <v>7092443</v>
      </c>
      <c r="F68" s="8">
        <f>SUM(F69)</f>
        <v>12000</v>
      </c>
      <c r="G68" s="8">
        <f>SUM(G69)</f>
        <v>0</v>
      </c>
      <c r="H68" s="28">
        <f t="shared" si="3"/>
        <v>7104443</v>
      </c>
    </row>
    <row r="69" spans="1:8" ht="39.75" customHeight="1">
      <c r="A69" s="14"/>
      <c r="B69" s="9"/>
      <c r="C69" s="49" t="s">
        <v>15</v>
      </c>
      <c r="D69" s="50"/>
      <c r="E69" s="8">
        <v>262000</v>
      </c>
      <c r="F69" s="8">
        <f>SUM(F70)</f>
        <v>12000</v>
      </c>
      <c r="G69" s="8">
        <f>SUM(G70)</f>
        <v>0</v>
      </c>
      <c r="H69" s="28">
        <f t="shared" si="3"/>
        <v>274000</v>
      </c>
    </row>
    <row r="70" spans="1:8" ht="39.75" customHeight="1">
      <c r="A70" s="14"/>
      <c r="B70" s="15"/>
      <c r="C70" s="37" t="s">
        <v>88</v>
      </c>
      <c r="D70" s="38"/>
      <c r="E70" s="16">
        <v>30000</v>
      </c>
      <c r="F70" s="16">
        <v>12000</v>
      </c>
      <c r="G70" s="16">
        <v>0</v>
      </c>
      <c r="H70" s="13">
        <f t="shared" si="3"/>
        <v>42000</v>
      </c>
    </row>
    <row r="71" spans="1:8" ht="39.75" customHeight="1">
      <c r="A71" s="14"/>
      <c r="B71" s="9" t="s">
        <v>65</v>
      </c>
      <c r="C71" s="54" t="s">
        <v>66</v>
      </c>
      <c r="D71" s="55"/>
      <c r="E71" s="8">
        <v>927090</v>
      </c>
      <c r="F71" s="8">
        <f>SUM(F72)</f>
        <v>0</v>
      </c>
      <c r="G71" s="8">
        <f>SUM(G72)</f>
        <v>15000</v>
      </c>
      <c r="H71" s="28">
        <f t="shared" si="3"/>
        <v>912090</v>
      </c>
    </row>
    <row r="72" spans="1:8" ht="39.75" customHeight="1">
      <c r="A72" s="14"/>
      <c r="B72" s="17"/>
      <c r="C72" s="42" t="s">
        <v>9</v>
      </c>
      <c r="D72" s="43"/>
      <c r="E72" s="8">
        <v>927090</v>
      </c>
      <c r="F72" s="8">
        <f>SUM(F73)</f>
        <v>0</v>
      </c>
      <c r="G72" s="8">
        <f>SUM(G73)</f>
        <v>15000</v>
      </c>
      <c r="H72" s="28">
        <f t="shared" si="3"/>
        <v>912090</v>
      </c>
    </row>
    <row r="73" spans="1:8" ht="39.75" customHeight="1">
      <c r="A73" s="14"/>
      <c r="B73" s="15"/>
      <c r="C73" s="37" t="s">
        <v>67</v>
      </c>
      <c r="D73" s="38"/>
      <c r="E73" s="16">
        <v>30000</v>
      </c>
      <c r="F73" s="16">
        <v>0</v>
      </c>
      <c r="G73" s="16">
        <v>15000</v>
      </c>
      <c r="H73" s="13">
        <f t="shared" si="3"/>
        <v>15000</v>
      </c>
    </row>
    <row r="74" spans="1:8" ht="39.75" customHeight="1">
      <c r="A74" s="14"/>
      <c r="B74" s="9" t="s">
        <v>68</v>
      </c>
      <c r="C74" s="46" t="s">
        <v>19</v>
      </c>
      <c r="D74" s="47"/>
      <c r="E74" s="30">
        <v>391000</v>
      </c>
      <c r="F74" s="30">
        <f>SUM(F75)</f>
        <v>20000</v>
      </c>
      <c r="G74" s="30">
        <f>SUM(G75)</f>
        <v>20000</v>
      </c>
      <c r="H74" s="31">
        <f t="shared" si="3"/>
        <v>391000</v>
      </c>
    </row>
    <row r="75" spans="1:8" ht="39.75" customHeight="1">
      <c r="A75" s="14"/>
      <c r="B75" s="15"/>
      <c r="C75" s="42" t="s">
        <v>42</v>
      </c>
      <c r="D75" s="43"/>
      <c r="E75" s="30">
        <v>341000</v>
      </c>
      <c r="F75" s="30">
        <f>SUM(F76:F77)</f>
        <v>20000</v>
      </c>
      <c r="G75" s="30">
        <f>SUM(G76:G77)</f>
        <v>20000</v>
      </c>
      <c r="H75" s="31">
        <f t="shared" si="3"/>
        <v>341000</v>
      </c>
    </row>
    <row r="76" spans="1:8" ht="55.5" customHeight="1">
      <c r="A76" s="14"/>
      <c r="B76" s="15"/>
      <c r="C76" s="44" t="s">
        <v>69</v>
      </c>
      <c r="D76" s="45"/>
      <c r="E76" s="16">
        <v>41000</v>
      </c>
      <c r="F76" s="16">
        <v>20000</v>
      </c>
      <c r="G76" s="16">
        <v>0</v>
      </c>
      <c r="H76" s="13">
        <f t="shared" si="3"/>
        <v>61000</v>
      </c>
    </row>
    <row r="77" spans="1:8" ht="39.75" customHeight="1">
      <c r="A77" s="14"/>
      <c r="B77" s="15"/>
      <c r="C77" s="44" t="s">
        <v>70</v>
      </c>
      <c r="D77" s="45"/>
      <c r="E77" s="16">
        <v>192954</v>
      </c>
      <c r="F77" s="16">
        <v>0</v>
      </c>
      <c r="G77" s="16">
        <v>20000</v>
      </c>
      <c r="H77" s="13">
        <f t="shared" si="3"/>
        <v>172954</v>
      </c>
    </row>
    <row r="78" spans="1:8" ht="39.75" customHeight="1">
      <c r="A78" s="7" t="s">
        <v>71</v>
      </c>
      <c r="B78" s="7"/>
      <c r="C78" s="46" t="s">
        <v>72</v>
      </c>
      <c r="D78" s="53"/>
      <c r="E78" s="30">
        <v>11597806</v>
      </c>
      <c r="F78" s="30">
        <f>SUM(F79+F82)</f>
        <v>86600</v>
      </c>
      <c r="G78" s="30">
        <f>SUM(G79+G82)</f>
        <v>0</v>
      </c>
      <c r="H78" s="31">
        <f t="shared" si="3"/>
        <v>11684406</v>
      </c>
    </row>
    <row r="79" spans="1:8" ht="39.75" customHeight="1">
      <c r="A79" s="7"/>
      <c r="B79" s="9" t="s">
        <v>76</v>
      </c>
      <c r="C79" s="46" t="s">
        <v>74</v>
      </c>
      <c r="D79" s="47"/>
      <c r="E79" s="8">
        <v>131256</v>
      </c>
      <c r="F79" s="8">
        <f>SUM(F80)</f>
        <v>1600</v>
      </c>
      <c r="G79" s="8">
        <f>SUM(G80)</f>
        <v>0</v>
      </c>
      <c r="H79" s="28">
        <f t="shared" si="3"/>
        <v>132856</v>
      </c>
    </row>
    <row r="80" spans="1:8" ht="39.75" customHeight="1">
      <c r="A80" s="14"/>
      <c r="B80" s="17"/>
      <c r="C80" s="42" t="s">
        <v>42</v>
      </c>
      <c r="D80" s="43"/>
      <c r="E80" s="8">
        <v>131256</v>
      </c>
      <c r="F80" s="8">
        <f>SUM(F81)</f>
        <v>1600</v>
      </c>
      <c r="G80" s="8">
        <f>SUM(G81)</f>
        <v>0</v>
      </c>
      <c r="H80" s="28">
        <f t="shared" si="3"/>
        <v>132856</v>
      </c>
    </row>
    <row r="81" spans="1:8" ht="39.75" customHeight="1">
      <c r="A81" s="14"/>
      <c r="B81" s="15"/>
      <c r="C81" s="37" t="s">
        <v>75</v>
      </c>
      <c r="D81" s="38"/>
      <c r="E81" s="16">
        <v>39456</v>
      </c>
      <c r="F81" s="16">
        <v>1600</v>
      </c>
      <c r="G81" s="16">
        <v>0</v>
      </c>
      <c r="H81" s="13">
        <f t="shared" si="3"/>
        <v>41056</v>
      </c>
    </row>
    <row r="82" spans="1:8" ht="39.75" customHeight="1">
      <c r="A82" s="14"/>
      <c r="B82" s="9" t="s">
        <v>73</v>
      </c>
      <c r="C82" s="46" t="s">
        <v>77</v>
      </c>
      <c r="D82" s="47"/>
      <c r="E82" s="8">
        <v>10564413</v>
      </c>
      <c r="F82" s="8">
        <f>SUM(F83)</f>
        <v>85000</v>
      </c>
      <c r="G82" s="8">
        <f>SUM(G83)</f>
        <v>0</v>
      </c>
      <c r="H82" s="28">
        <f t="shared" si="3"/>
        <v>10649413</v>
      </c>
    </row>
    <row r="83" spans="1:8" ht="39.75" customHeight="1">
      <c r="A83" s="14"/>
      <c r="B83" s="15"/>
      <c r="C83" s="49" t="s">
        <v>15</v>
      </c>
      <c r="D83" s="50"/>
      <c r="E83" s="8">
        <v>0</v>
      </c>
      <c r="F83" s="8">
        <f>SUM(F84)</f>
        <v>85000</v>
      </c>
      <c r="G83" s="8">
        <f>SUM(G84)</f>
        <v>0</v>
      </c>
      <c r="H83" s="28">
        <f t="shared" si="3"/>
        <v>85000</v>
      </c>
    </row>
    <row r="84" spans="1:8" ht="39.75" customHeight="1">
      <c r="A84" s="14"/>
      <c r="B84" s="15"/>
      <c r="C84" s="37" t="s">
        <v>78</v>
      </c>
      <c r="D84" s="38"/>
      <c r="E84" s="16">
        <v>0</v>
      </c>
      <c r="F84" s="16">
        <v>85000</v>
      </c>
      <c r="G84" s="16">
        <v>0</v>
      </c>
      <c r="H84" s="13">
        <f t="shared" si="3"/>
        <v>85000</v>
      </c>
    </row>
    <row r="85" spans="1:8" ht="39.75" customHeight="1">
      <c r="A85" s="14" t="s">
        <v>79</v>
      </c>
      <c r="B85" s="14"/>
      <c r="C85" s="51" t="s">
        <v>80</v>
      </c>
      <c r="D85" s="52"/>
      <c r="E85" s="30">
        <v>13905026</v>
      </c>
      <c r="F85" s="30">
        <f>SUM(F86+F89)</f>
        <v>326785</v>
      </c>
      <c r="G85" s="30">
        <f>SUM(G86+G89)</f>
        <v>0</v>
      </c>
      <c r="H85" s="31">
        <f t="shared" si="3"/>
        <v>14231811</v>
      </c>
    </row>
    <row r="86" spans="1:8" ht="39.75" customHeight="1">
      <c r="A86" s="7"/>
      <c r="B86" s="9" t="s">
        <v>81</v>
      </c>
      <c r="C86" s="46" t="s">
        <v>82</v>
      </c>
      <c r="D86" s="47"/>
      <c r="E86" s="8">
        <v>6754366</v>
      </c>
      <c r="F86" s="8">
        <f>SUM(F87)</f>
        <v>325535</v>
      </c>
      <c r="G86" s="8">
        <f>SUM(G87)</f>
        <v>0</v>
      </c>
      <c r="H86" s="28">
        <f t="shared" si="3"/>
        <v>7079901</v>
      </c>
    </row>
    <row r="87" spans="1:8" ht="39.75" customHeight="1">
      <c r="A87" s="14"/>
      <c r="B87" s="17"/>
      <c r="C87" s="42" t="s">
        <v>42</v>
      </c>
      <c r="D87" s="43"/>
      <c r="E87" s="8">
        <v>6754366</v>
      </c>
      <c r="F87" s="8">
        <f>SUM(F88)</f>
        <v>325535</v>
      </c>
      <c r="G87" s="8">
        <f>SUM(G88)</f>
        <v>0</v>
      </c>
      <c r="H87" s="28">
        <f t="shared" si="3"/>
        <v>7079901</v>
      </c>
    </row>
    <row r="88" spans="1:8" ht="35.25" customHeight="1">
      <c r="A88" s="14"/>
      <c r="B88" s="15"/>
      <c r="C88" s="37" t="s">
        <v>83</v>
      </c>
      <c r="D88" s="38"/>
      <c r="E88" s="16">
        <v>6754366</v>
      </c>
      <c r="F88" s="16">
        <v>325535</v>
      </c>
      <c r="G88" s="16">
        <v>0</v>
      </c>
      <c r="H88" s="13">
        <f t="shared" si="3"/>
        <v>7079901</v>
      </c>
    </row>
    <row r="89" spans="1:8" ht="39.75" customHeight="1">
      <c r="A89" s="14"/>
      <c r="B89" s="9" t="s">
        <v>84</v>
      </c>
      <c r="C89" s="46" t="s">
        <v>19</v>
      </c>
      <c r="D89" s="47"/>
      <c r="E89" s="30">
        <v>50952</v>
      </c>
      <c r="F89" s="30">
        <f>SUM(F90)</f>
        <v>1250</v>
      </c>
      <c r="G89" s="30">
        <f>SUM(G90)</f>
        <v>0</v>
      </c>
      <c r="H89" s="31">
        <f t="shared" si="0"/>
        <v>52202</v>
      </c>
    </row>
    <row r="90" spans="1:8" ht="39.75" customHeight="1">
      <c r="A90" s="14"/>
      <c r="B90" s="17"/>
      <c r="C90" s="42" t="s">
        <v>9</v>
      </c>
      <c r="D90" s="43"/>
      <c r="E90" s="30">
        <v>18277</v>
      </c>
      <c r="F90" s="30">
        <f>SUM(F91)</f>
        <v>1250</v>
      </c>
      <c r="G90" s="30">
        <f>SUM(G91)</f>
        <v>0</v>
      </c>
      <c r="H90" s="31">
        <f t="shared" si="0"/>
        <v>19527</v>
      </c>
    </row>
    <row r="91" spans="1:8" ht="39.75" customHeight="1">
      <c r="A91" s="14"/>
      <c r="B91" s="15"/>
      <c r="C91" s="37" t="s">
        <v>85</v>
      </c>
      <c r="D91" s="38"/>
      <c r="E91" s="16">
        <v>18277</v>
      </c>
      <c r="F91" s="16">
        <v>1250</v>
      </c>
      <c r="G91" s="16">
        <v>0</v>
      </c>
      <c r="H91" s="13">
        <f t="shared" si="0"/>
        <v>19527</v>
      </c>
    </row>
    <row r="92" spans="1:8" ht="33.75" customHeight="1">
      <c r="A92" s="33">
        <v>921</v>
      </c>
      <c r="B92" s="33"/>
      <c r="C92" s="59" t="s">
        <v>17</v>
      </c>
      <c r="D92" s="60"/>
      <c r="E92" s="30">
        <v>2619046</v>
      </c>
      <c r="F92" s="32">
        <f>SUM(F93)</f>
        <v>135000</v>
      </c>
      <c r="G92" s="32">
        <f>SUM(G93)</f>
        <v>0</v>
      </c>
      <c r="H92" s="31">
        <f t="shared" si="0"/>
        <v>2754046</v>
      </c>
    </row>
    <row r="93" spans="1:8" ht="39" customHeight="1">
      <c r="A93" s="23"/>
      <c r="B93" s="23">
        <v>92195</v>
      </c>
      <c r="C93" s="61" t="s">
        <v>19</v>
      </c>
      <c r="D93" s="62"/>
      <c r="E93" s="8">
        <v>903341</v>
      </c>
      <c r="F93" s="8">
        <f>SUM(F94+F96)</f>
        <v>135000</v>
      </c>
      <c r="G93" s="8">
        <f>SUM(G94)</f>
        <v>0</v>
      </c>
      <c r="H93" s="28">
        <f t="shared" si="0"/>
        <v>1038341</v>
      </c>
    </row>
    <row r="94" spans="1:8" ht="34.5" customHeight="1">
      <c r="A94" s="24"/>
      <c r="B94" s="24"/>
      <c r="C94" s="42" t="s">
        <v>42</v>
      </c>
      <c r="D94" s="43"/>
      <c r="E94" s="8">
        <v>0</v>
      </c>
      <c r="F94" s="8">
        <f>SUM(F95)</f>
        <v>75000</v>
      </c>
      <c r="G94" s="8">
        <f>SUM(G95)</f>
        <v>0</v>
      </c>
      <c r="H94" s="28">
        <f t="shared" si="0"/>
        <v>75000</v>
      </c>
    </row>
    <row r="95" spans="1:8" ht="51.75" customHeight="1">
      <c r="A95" s="24"/>
      <c r="B95" s="24"/>
      <c r="C95" s="44" t="s">
        <v>98</v>
      </c>
      <c r="D95" s="45"/>
      <c r="E95" s="25">
        <v>0</v>
      </c>
      <c r="F95" s="25">
        <v>75000</v>
      </c>
      <c r="G95" s="25">
        <v>0</v>
      </c>
      <c r="H95" s="26">
        <f t="shared" si="0"/>
        <v>75000</v>
      </c>
    </row>
    <row r="96" spans="1:8" ht="39" customHeight="1">
      <c r="A96" s="24"/>
      <c r="B96" s="24"/>
      <c r="C96" s="42" t="s">
        <v>9</v>
      </c>
      <c r="D96" s="43"/>
      <c r="E96" s="8">
        <v>204341</v>
      </c>
      <c r="F96" s="8">
        <f>SUM(F97)</f>
        <v>60000</v>
      </c>
      <c r="G96" s="8">
        <f>SUM(G97)</f>
        <v>0</v>
      </c>
      <c r="H96" s="28">
        <f t="shared" si="0"/>
        <v>264341</v>
      </c>
    </row>
    <row r="97" spans="1:8" ht="34.5" customHeight="1">
      <c r="A97" s="24"/>
      <c r="B97" s="24"/>
      <c r="C97" s="37" t="s">
        <v>95</v>
      </c>
      <c r="D97" s="38"/>
      <c r="E97" s="25">
        <v>204341</v>
      </c>
      <c r="F97" s="25">
        <v>60000</v>
      </c>
      <c r="G97" s="27">
        <v>0</v>
      </c>
      <c r="H97" s="26">
        <f t="shared" si="0"/>
        <v>264341</v>
      </c>
    </row>
    <row r="98" spans="1:8" ht="45.75" customHeight="1">
      <c r="A98" s="39" t="s">
        <v>16</v>
      </c>
      <c r="B98" s="40"/>
      <c r="C98" s="40"/>
      <c r="D98" s="41"/>
      <c r="E98" s="35">
        <v>163272111</v>
      </c>
      <c r="F98" s="35">
        <f>SUM(F5+F21+F25+F36+F56+F60+F78+F85+F92)</f>
        <v>1795042</v>
      </c>
      <c r="G98" s="35">
        <f>SUM(G5+G21+G25+G36+G56+G60+G78+G85+G92)</f>
        <v>839176</v>
      </c>
      <c r="H98" s="31">
        <f t="shared" si="0"/>
        <v>164227977</v>
      </c>
    </row>
    <row r="99" spans="1:8" ht="41.25" customHeight="1">
      <c r="A99" s="3"/>
      <c r="B99" s="3"/>
      <c r="C99" s="3"/>
      <c r="D99" s="3"/>
      <c r="E99" s="4"/>
      <c r="F99" s="4"/>
      <c r="G99" s="4"/>
      <c r="H99" s="5"/>
    </row>
    <row r="100" spans="1:8" ht="45.75" customHeight="1">
      <c r="A100" s="36">
        <v>7</v>
      </c>
      <c r="B100" s="36"/>
      <c r="C100" s="36"/>
      <c r="D100" s="36"/>
      <c r="E100" s="36"/>
      <c r="F100" s="36"/>
      <c r="G100" s="36"/>
      <c r="H100" s="36"/>
    </row>
    <row r="101" spans="1:8" ht="105" customHeight="1">
      <c r="A101" s="1"/>
      <c r="B101" s="1"/>
      <c r="C101" s="1"/>
      <c r="D101" s="1"/>
      <c r="E101" s="2"/>
      <c r="F101" s="2"/>
      <c r="G101" s="2"/>
      <c r="H101" s="6"/>
    </row>
    <row r="102" spans="1:8" ht="46.5" customHeight="1">
      <c r="A102" s="58"/>
      <c r="B102" s="58"/>
      <c r="C102" s="58"/>
      <c r="D102" s="58"/>
      <c r="E102" s="58"/>
      <c r="F102" s="58"/>
      <c r="G102" s="58"/>
      <c r="H102" s="58"/>
    </row>
    <row r="103" spans="1:8" ht="24.75" customHeight="1">
      <c r="A103" s="1"/>
      <c r="B103" s="1"/>
      <c r="C103" s="1"/>
      <c r="D103" s="1"/>
      <c r="E103" s="2"/>
      <c r="F103" s="2"/>
      <c r="G103" s="2"/>
      <c r="H103" s="2"/>
    </row>
  </sheetData>
  <mergeCells count="112">
    <mergeCell ref="G34:G35"/>
    <mergeCell ref="H34:H35"/>
    <mergeCell ref="A66:A67"/>
    <mergeCell ref="B66:B67"/>
    <mergeCell ref="C66:D67"/>
    <mergeCell ref="E66:E67"/>
    <mergeCell ref="F66:F67"/>
    <mergeCell ref="G66:G67"/>
    <mergeCell ref="H66:H67"/>
    <mergeCell ref="A34:A35"/>
    <mergeCell ref="B34:B35"/>
    <mergeCell ref="C34:D35"/>
    <mergeCell ref="E34:E35"/>
    <mergeCell ref="F34:F35"/>
    <mergeCell ref="C44:D44"/>
    <mergeCell ref="C55:D55"/>
    <mergeCell ref="C56:D56"/>
    <mergeCell ref="C57:D57"/>
    <mergeCell ref="C58:D58"/>
    <mergeCell ref="C59:D59"/>
    <mergeCell ref="C50:D50"/>
    <mergeCell ref="C51:D51"/>
    <mergeCell ref="C52:D52"/>
    <mergeCell ref="C53:D53"/>
    <mergeCell ref="C25:D25"/>
    <mergeCell ref="C26:D26"/>
    <mergeCell ref="C24:D24"/>
    <mergeCell ref="C12:D12"/>
    <mergeCell ref="C13:D13"/>
    <mergeCell ref="C15:D15"/>
    <mergeCell ref="C16:D16"/>
    <mergeCell ref="C17:D17"/>
    <mergeCell ref="C18:D18"/>
    <mergeCell ref="C20:D20"/>
    <mergeCell ref="C19:D19"/>
    <mergeCell ref="C21:D21"/>
    <mergeCell ref="C22:D22"/>
    <mergeCell ref="C23:D23"/>
    <mergeCell ref="C14:D14"/>
    <mergeCell ref="H3:H4"/>
    <mergeCell ref="C5:D5"/>
    <mergeCell ref="C6:D6"/>
    <mergeCell ref="G3:G4"/>
    <mergeCell ref="E3:E4"/>
    <mergeCell ref="F3:F4"/>
    <mergeCell ref="C3:D4"/>
    <mergeCell ref="C7:D7"/>
    <mergeCell ref="C8:D8"/>
    <mergeCell ref="B2:F2"/>
    <mergeCell ref="C11:D11"/>
    <mergeCell ref="A3:A4"/>
    <mergeCell ref="B3:B4"/>
    <mergeCell ref="C9:D9"/>
    <mergeCell ref="C10:D10"/>
    <mergeCell ref="A102:H102"/>
    <mergeCell ref="C97:D97"/>
    <mergeCell ref="C92:D92"/>
    <mergeCell ref="C93:D93"/>
    <mergeCell ref="C94:D94"/>
    <mergeCell ref="C27:D27"/>
    <mergeCell ref="C28:D28"/>
    <mergeCell ref="C29:D29"/>
    <mergeCell ref="C30:D30"/>
    <mergeCell ref="C31:D31"/>
    <mergeCell ref="C36:D36"/>
    <mergeCell ref="C37:D37"/>
    <mergeCell ref="C38:D38"/>
    <mergeCell ref="C39:D39"/>
    <mergeCell ref="C40:D40"/>
    <mergeCell ref="C41:D41"/>
    <mergeCell ref="C42:D42"/>
    <mergeCell ref="C43:D43"/>
    <mergeCell ref="C49:D49"/>
    <mergeCell ref="C76:D76"/>
    <mergeCell ref="C77:D77"/>
    <mergeCell ref="C78:D78"/>
    <mergeCell ref="C75:D75"/>
    <mergeCell ref="C60:D60"/>
    <mergeCell ref="C61:D61"/>
    <mergeCell ref="C62:D62"/>
    <mergeCell ref="C63:D63"/>
    <mergeCell ref="C68:D68"/>
    <mergeCell ref="C69:D69"/>
    <mergeCell ref="C70:D70"/>
    <mergeCell ref="C71:D71"/>
    <mergeCell ref="C72:D72"/>
    <mergeCell ref="C73:D73"/>
    <mergeCell ref="C74:D74"/>
    <mergeCell ref="A100:H100"/>
    <mergeCell ref="C88:D88"/>
    <mergeCell ref="A98:D98"/>
    <mergeCell ref="C96:D96"/>
    <mergeCell ref="C95:D95"/>
    <mergeCell ref="C89:D89"/>
    <mergeCell ref="C90:D90"/>
    <mergeCell ref="C91:D91"/>
    <mergeCell ref="A32:H32"/>
    <mergeCell ref="A64:H64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54:D54"/>
    <mergeCell ref="C45:D45"/>
    <mergeCell ref="C46:D46"/>
    <mergeCell ref="C47:D47"/>
    <mergeCell ref="C48:D48"/>
  </mergeCells>
  <pageMargins left="0.11811023622047245" right="0.11811023622047245" top="0.9055118110236221" bottom="0.39370078740157483" header="0.31496062992125984" footer="0.31496062992125984"/>
  <pageSetup paperSize="9" scale="35" orientation="landscape" horizontalDpi="4294967294" r:id="rId1"/>
  <headerFooter>
    <oddHeader xml:space="preserve">&amp;R&amp;14Tabela Nr 2  do Uchwały  Rady Powiatu Wołomińskiego Nr X-106/2015z dnia  27 sierpnia  2015 r&amp;10. </oddHeader>
  </headerFooter>
  <rowBreaks count="2" manualBreakCount="2">
    <brk id="33" max="7" man="1"/>
    <brk id="6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f05</dc:creator>
  <cp:lastModifiedBy>A0311</cp:lastModifiedBy>
  <cp:lastPrinted>2015-08-28T06:55:53Z</cp:lastPrinted>
  <dcterms:created xsi:type="dcterms:W3CDTF">2008-11-04T11:49:28Z</dcterms:created>
  <dcterms:modified xsi:type="dcterms:W3CDTF">2015-08-28T12:44:17Z</dcterms:modified>
</cp:coreProperties>
</file>